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455" tabRatio="881" firstSheet="5" activeTab="5"/>
  </bookViews>
  <sheets>
    <sheet name="Formato 7a A1 miles" sheetId="15" state="hidden" r:id="rId1"/>
    <sheet name="Formato 7b A1 INICIA miles" sheetId="16" state="hidden" r:id="rId2"/>
    <sheet name="Formato 7b A1 1A MOD miles" sheetId="17" state="hidden" r:id="rId3"/>
    <sheet name="Formato 7c A1 miles" sheetId="18" state="hidden" r:id="rId4"/>
    <sheet name="Formato 7d A1 miles" sheetId="19" state="hidden" r:id="rId5"/>
    <sheet name="Formato 7a A1" sheetId="1" r:id="rId6"/>
    <sheet name="Formato 7c A1" sheetId="3" r:id="rId7"/>
    <sheet name="Iniciativa Ley de Ingresos" sheetId="24" r:id="rId8"/>
    <sheet name="Ley de ingresos 2020" sheetId="25" r:id="rId9"/>
  </sheets>
  <definedNames>
    <definedName name="_xlnm.Print_Area" localSheetId="0">'Formato 7a A1 miles'!$B$1:$D$38</definedName>
    <definedName name="_xlnm.Print_Area" localSheetId="1">'Formato 7b A1 INICIA miles'!$B$1:$D$30</definedName>
    <definedName name="_xlnm.Print_Area" localSheetId="3">'Formato 7c A1 miles'!$B$1:$H$36</definedName>
    <definedName name="_xlnm.Print_Area" localSheetId="4">'Formato 7d A1 miles'!$B$1:$H$28</definedName>
  </definedNames>
  <calcPr calcId="145621"/>
</workbook>
</file>

<file path=xl/calcChain.xml><?xml version="1.0" encoding="utf-8"?>
<calcChain xmlns="http://schemas.openxmlformats.org/spreadsheetml/2006/main">
  <c r="D12" i="25" l="1"/>
  <c r="D31" i="24"/>
  <c r="D38" i="24"/>
  <c r="D69" i="24" l="1"/>
  <c r="D68" i="24" s="1"/>
  <c r="D67" i="24" s="1"/>
  <c r="D55" i="24"/>
  <c r="D7" i="25"/>
  <c r="D42" i="24" l="1"/>
  <c r="D66" i="24" l="1"/>
  <c r="D65" i="24" s="1"/>
  <c r="D64" i="24" s="1"/>
  <c r="D63" i="24" s="1"/>
  <c r="D62" i="24" s="1"/>
  <c r="D61" i="24" s="1"/>
  <c r="D60" i="24" s="1"/>
  <c r="D59" i="24" s="1"/>
  <c r="D58" i="24" s="1"/>
  <c r="D52" i="24"/>
  <c r="D37" i="24"/>
  <c r="D33" i="24"/>
  <c r="D26" i="24"/>
  <c r="D23" i="24"/>
  <c r="D17" i="24"/>
  <c r="D7" i="24"/>
  <c r="D6" i="24" l="1"/>
  <c r="D32" i="1" l="1"/>
  <c r="C32" i="1"/>
  <c r="H24" i="18" l="1"/>
  <c r="G24" i="18"/>
  <c r="H23" i="18"/>
  <c r="G23" i="18"/>
  <c r="H22" i="18"/>
  <c r="G22" i="18"/>
  <c r="H16" i="18"/>
  <c r="G16" i="18"/>
  <c r="C26" i="15" l="1"/>
  <c r="C25" i="15"/>
  <c r="C24" i="15"/>
  <c r="C18" i="15"/>
  <c r="G38" i="18"/>
  <c r="H25" i="19"/>
  <c r="H24" i="19"/>
  <c r="G24" i="19"/>
  <c r="H23" i="19"/>
  <c r="G23" i="19"/>
  <c r="H22" i="19"/>
  <c r="H21" i="19"/>
  <c r="H20" i="19"/>
  <c r="H19" i="19"/>
  <c r="H18" i="19"/>
  <c r="H17" i="19"/>
  <c r="H7" i="19"/>
  <c r="H8" i="19"/>
  <c r="H9" i="19"/>
  <c r="H10" i="19"/>
  <c r="H11" i="19"/>
  <c r="G12" i="19"/>
  <c r="H12" i="19"/>
  <c r="G13" i="19"/>
  <c r="H13" i="19"/>
  <c r="H14" i="19"/>
  <c r="H6" i="19"/>
  <c r="H16" i="19" l="1"/>
  <c r="H5" i="19"/>
  <c r="H27" i="19" s="1"/>
  <c r="G27" i="18" l="1"/>
  <c r="G25" i="18"/>
  <c r="G18" i="18"/>
  <c r="G17" i="18"/>
  <c r="G15" i="18"/>
  <c r="G8" i="18"/>
  <c r="G9" i="18"/>
  <c r="G10" i="18"/>
  <c r="G11" i="18"/>
  <c r="G12" i="18"/>
  <c r="G13" i="18"/>
  <c r="G7" i="18"/>
  <c r="G21" i="18" l="1"/>
  <c r="G14" i="18" l="1"/>
  <c r="G6" i="18" s="1"/>
  <c r="G20" i="18"/>
  <c r="H25" i="18"/>
  <c r="H18" i="18"/>
  <c r="H17" i="18"/>
  <c r="H15" i="18"/>
  <c r="H8" i="18"/>
  <c r="H9" i="18"/>
  <c r="H10" i="18"/>
  <c r="H11" i="18"/>
  <c r="H12" i="18"/>
  <c r="H13" i="18"/>
  <c r="H7" i="18"/>
  <c r="H31" i="19"/>
  <c r="H32" i="19" s="1"/>
  <c r="G20" i="19"/>
  <c r="G18" i="19" l="1"/>
  <c r="G17" i="19"/>
  <c r="G25" i="19"/>
  <c r="G21" i="19"/>
  <c r="H38" i="18"/>
  <c r="G30" i="18"/>
  <c r="G39" i="18" s="1"/>
  <c r="G19" i="19"/>
  <c r="G6" i="19"/>
  <c r="G14" i="19"/>
  <c r="G10" i="19"/>
  <c r="G9" i="19"/>
  <c r="G7" i="19"/>
  <c r="G8" i="19"/>
  <c r="G11" i="19"/>
  <c r="G31" i="19"/>
  <c r="C11" i="15"/>
  <c r="C10" i="15"/>
  <c r="C15" i="15"/>
  <c r="H21" i="18" l="1"/>
  <c r="H20" i="18" s="1"/>
  <c r="H14" i="18"/>
  <c r="K14" i="18" s="1"/>
  <c r="C27" i="15"/>
  <c r="G5" i="19"/>
  <c r="C13" i="15"/>
  <c r="G22" i="19"/>
  <c r="G16" i="19" s="1"/>
  <c r="G27" i="19" s="1"/>
  <c r="G32" i="19" s="1"/>
  <c r="C17" i="15"/>
  <c r="C12" i="15"/>
  <c r="H6" i="18" l="1"/>
  <c r="H30" i="18" s="1"/>
  <c r="H39" i="18" s="1"/>
  <c r="C9" i="15"/>
  <c r="C20" i="15"/>
  <c r="C19" i="15"/>
  <c r="C14" i="15"/>
  <c r="C40" i="15"/>
  <c r="C23" i="15"/>
  <c r="C22" i="15" s="1"/>
  <c r="C32" i="16" l="1"/>
  <c r="C16" i="15"/>
  <c r="C8" i="15" s="1"/>
  <c r="C32" i="15" s="1"/>
  <c r="C32" i="17"/>
  <c r="C13" i="17"/>
  <c r="E2" i="16" l="1"/>
  <c r="I2" i="17"/>
  <c r="D20" i="15"/>
  <c r="E2" i="15"/>
  <c r="D32" i="15" s="1"/>
  <c r="D15" i="17"/>
  <c r="C15" i="17"/>
  <c r="D11" i="16"/>
  <c r="C11" i="16"/>
  <c r="D16" i="17"/>
  <c r="C16" i="17"/>
  <c r="D21" i="16"/>
  <c r="C21" i="16"/>
  <c r="D22" i="17"/>
  <c r="C22" i="17"/>
  <c r="D22" i="16"/>
  <c r="C22" i="16"/>
  <c r="D27" i="17"/>
  <c r="C27" i="17"/>
  <c r="D10" i="17"/>
  <c r="C10" i="17"/>
  <c r="D12" i="16"/>
  <c r="C12" i="16"/>
  <c r="D11" i="15"/>
  <c r="D13" i="15"/>
  <c r="D11" i="17"/>
  <c r="C11" i="17"/>
  <c r="D15" i="16"/>
  <c r="C15" i="16"/>
  <c r="D12" i="17"/>
  <c r="C12" i="17"/>
  <c r="D10" i="16"/>
  <c r="C10" i="16"/>
  <c r="D9" i="16"/>
  <c r="C9" i="16"/>
  <c r="D23" i="17"/>
  <c r="C23" i="17"/>
  <c r="D27" i="16"/>
  <c r="C27" i="16"/>
  <c r="D16" i="16"/>
  <c r="C16" i="16"/>
  <c r="D24" i="16"/>
  <c r="C24" i="16"/>
  <c r="D25" i="17"/>
  <c r="C25" i="17"/>
  <c r="D8" i="17"/>
  <c r="C8" i="17"/>
  <c r="D14" i="16"/>
  <c r="C14" i="16"/>
  <c r="D9" i="17"/>
  <c r="C9" i="17"/>
  <c r="D13" i="16"/>
  <c r="C13" i="16"/>
  <c r="D19" i="17"/>
  <c r="C19" i="17"/>
  <c r="D23" i="16"/>
  <c r="C23" i="16"/>
  <c r="D24" i="17"/>
  <c r="C24" i="17"/>
  <c r="C41" i="15"/>
  <c r="D20" i="17"/>
  <c r="C20" i="17"/>
  <c r="D20" i="16"/>
  <c r="C20" i="16"/>
  <c r="D21" i="17"/>
  <c r="C21" i="17"/>
  <c r="D25" i="16"/>
  <c r="C25" i="16"/>
  <c r="D26" i="17"/>
  <c r="C26" i="17"/>
  <c r="D26" i="16"/>
  <c r="C26" i="16"/>
  <c r="D8" i="16"/>
  <c r="D7" i="16" s="1"/>
  <c r="C8" i="16"/>
  <c r="D14" i="17"/>
  <c r="C14" i="17"/>
  <c r="D19" i="16"/>
  <c r="D18" i="16" s="1"/>
  <c r="D29" i="16" s="1"/>
  <c r="C19" i="16"/>
  <c r="D13" i="17"/>
  <c r="D18" i="15" l="1"/>
  <c r="D9" i="15"/>
  <c r="D17" i="15"/>
  <c r="D16" i="15"/>
  <c r="D27" i="15"/>
  <c r="D19" i="15"/>
  <c r="D26" i="15"/>
  <c r="D12" i="15"/>
  <c r="D24" i="15"/>
  <c r="D14" i="15"/>
  <c r="D15" i="15"/>
  <c r="D10" i="15"/>
  <c r="D25" i="15"/>
  <c r="C18" i="16"/>
  <c r="C7" i="16"/>
  <c r="C18" i="17"/>
  <c r="C7" i="17"/>
  <c r="D18" i="17"/>
  <c r="D7" i="17"/>
  <c r="D23" i="15"/>
  <c r="D22" i="15" l="1"/>
  <c r="D8" i="15"/>
  <c r="D29" i="17"/>
  <c r="C29" i="17"/>
  <c r="C33" i="17" s="1"/>
  <c r="C29" i="16"/>
  <c r="C33" i="16" s="1"/>
</calcChain>
</file>

<file path=xl/sharedStrings.xml><?xml version="1.0" encoding="utf-8"?>
<sst xmlns="http://schemas.openxmlformats.org/spreadsheetml/2006/main" count="389" uniqueCount="195">
  <si>
    <t>Proyecciones de Ingresos - LDF</t>
  </si>
  <si>
    <t>(PESOS)</t>
  </si>
  <si>
    <t xml:space="preserve">(CIFRAS NOMINALES) </t>
  </si>
  <si>
    <t>Concepto (b)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</si>
  <si>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</si>
  <si>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</si>
  <si>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</si>
  <si>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</si>
  <si>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</si>
  <si>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</si>
  <si>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</si>
  <si>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</si>
  <si>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</si>
  <si>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</si>
  <si>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</si>
  <si>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</si>
  <si>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</si>
  <si>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</si>
  <si>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</si>
  <si>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</si>
  <si>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</si>
  <si>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</si>
  <si>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</si>
  <si>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</si>
  <si>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</si>
  <si>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</si>
  <si>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</si>
  <si>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</si>
  <si>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</si>
  <si>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</si>
  <si>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</si>
  <si>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</si>
  <si>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</si>
  <si>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</si>
  <si>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</si>
  <si>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</si>
  <si>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</si>
  <si>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</si>
  <si>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r>
      <t xml:space="preserve">Año 4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</si>
  <si>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r>
      <t xml:space="preserve">Año 3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</si>
  <si>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r>
      <t xml:space="preserve">Año 2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</si>
  <si>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t>1.  Ingresos de Libre Disposición (1=A+B+C+D+E+F+G+H+I+J+K+L)</t>
  </si>
  <si>
    <t>A.    Impuestos</t>
  </si>
  <si>
    <t>B.    Cuotas y Aportaciones de Seguridad Social</t>
  </si>
  <si>
    <t>E.    Productos</t>
  </si>
  <si>
    <t>F.    Aprovechamientos</t>
  </si>
  <si>
    <t>I.     Incentivos Derivados de la Colaboración Fiscal</t>
  </si>
  <si>
    <t xml:space="preserve">J.     Transferencias </t>
  </si>
  <si>
    <t>K.    Convenios</t>
  </si>
  <si>
    <r>
      <t>2.  Transferencias Federales Etiquetadas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(2=A+B+C+D+E)</t>
    </r>
  </si>
  <si>
    <t>A.    Aportaciones</t>
  </si>
  <si>
    <t>3.  Ingresos Derivados de Financiamientos (3=A)</t>
  </si>
  <si>
    <t>A. Ingresos Derivados de Financiamientos</t>
  </si>
  <si>
    <t>4.  Total de Resultados de Ingresos (4=1+2+3)</t>
  </si>
  <si>
    <t>Resultados de Egresos - LDF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</si>
  <si>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</si>
  <si>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</si>
  <si>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</si>
  <si>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</si>
  <si>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</si>
  <si>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</si>
  <si>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</si>
  <si>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</si>
  <si>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</si>
  <si>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  Gasto Etiquetado (2=A+B+C+D+E+F+G+H+I)</t>
  </si>
  <si>
    <t>H.    Participaciones y Aportaciones</t>
  </si>
  <si>
    <t>3.  Total del Resultado de Egresos (3=1+2)</t>
  </si>
  <si>
    <t>1000GE</t>
  </si>
  <si>
    <t>2000GE</t>
  </si>
  <si>
    <t>3000GE</t>
  </si>
  <si>
    <t>4000GE</t>
  </si>
  <si>
    <t>5000GE</t>
  </si>
  <si>
    <t>6000GE</t>
  </si>
  <si>
    <t>7000GE</t>
  </si>
  <si>
    <t>8000GE</t>
  </si>
  <si>
    <t>9000GE</t>
  </si>
  <si>
    <t>1000GNE</t>
  </si>
  <si>
    <t>2000GNE</t>
  </si>
  <si>
    <t>3000GNE</t>
  </si>
  <si>
    <t>4000GNE</t>
  </si>
  <si>
    <t>5000GNE</t>
  </si>
  <si>
    <t>6000GNE</t>
  </si>
  <si>
    <t>7000GNE</t>
  </si>
  <si>
    <t>8000GNE</t>
  </si>
  <si>
    <t>9000GNE</t>
  </si>
  <si>
    <t>FACTOR DE PROYECCION</t>
  </si>
  <si>
    <r>
      <t>1.  Gasto No Etiquetado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(1=A+B+C+D+E+F+G+H+I)</t>
    </r>
  </si>
  <si>
    <t>3.  Total de Egresos Proyectados (3 = 1 + 2)</t>
  </si>
  <si>
    <t>PPTO DE EGRESOS</t>
  </si>
  <si>
    <t>DIFERENCIA</t>
  </si>
  <si>
    <r>
      <t>1.</t>
    </r>
    <r>
      <rPr>
        <sz val="10"/>
        <color theme="1"/>
        <rFont val="Calibri"/>
        <family val="2"/>
        <scheme val="minor"/>
      </rPr>
      <t>  Gasto No Etiquetado (1=A+B+C+D+E+F+G+H+I)</t>
    </r>
  </si>
  <si>
    <r>
      <t>2.</t>
    </r>
    <r>
      <rPr>
        <sz val="10"/>
        <color theme="1"/>
        <rFont val="Calibri"/>
        <family val="2"/>
        <scheme val="minor"/>
      </rPr>
      <t>  Gasto Etiquetado (2=A+B+C+D+E+F+G+H+I)</t>
    </r>
  </si>
  <si>
    <r>
      <t>3.</t>
    </r>
    <r>
      <rPr>
        <sz val="10"/>
        <color theme="1"/>
        <rFont val="Calibri"/>
        <family val="2"/>
        <scheme val="minor"/>
      </rPr>
      <t>  Total de Egresos Proyectados (3 = 1 + 2)</t>
    </r>
  </si>
  <si>
    <t>PPTO 1ERA MOD</t>
  </si>
  <si>
    <t>Concepto</t>
  </si>
  <si>
    <t>04430001</t>
  </si>
  <si>
    <t>04430003</t>
  </si>
  <si>
    <t>04430005</t>
  </si>
  <si>
    <t>04440007</t>
  </si>
  <si>
    <t>04440010</t>
  </si>
  <si>
    <t>04440011</t>
  </si>
  <si>
    <t>04440012</t>
  </si>
  <si>
    <t>04440001</t>
  </si>
  <si>
    <t>04440005</t>
  </si>
  <si>
    <t>04440013</t>
  </si>
  <si>
    <t>2019</t>
  </si>
  <si>
    <t>PPTO DE INGRESOS</t>
  </si>
  <si>
    <t>04430008</t>
  </si>
  <si>
    <t>04410012</t>
  </si>
  <si>
    <t>MUNICIPIO DE SAN PEDRO GARZA GARCIA</t>
  </si>
  <si>
    <t>(MILES DE PESOS)</t>
  </si>
  <si>
    <t>2020</t>
  </si>
  <si>
    <t>2021</t>
  </si>
  <si>
    <t>Municipio de San Pedro Garza García, Nuevo León</t>
  </si>
  <si>
    <t>(Cantidades en pesos)</t>
  </si>
  <si>
    <t>Iniciativa de Ley de Ingresos para el Ejercicio Fiscal 2020</t>
  </si>
  <si>
    <t>CRI</t>
  </si>
  <si>
    <t>Total</t>
  </si>
  <si>
    <t>Impuestos</t>
  </si>
  <si>
    <t>Impuestos sobre Nóminas y Asimilables</t>
  </si>
  <si>
    <t>Impuestos Ecológicos</t>
  </si>
  <si>
    <t>Otros Impuestos</t>
  </si>
  <si>
    <t>Aportaciones para Fondos de Vivienda</t>
  </si>
  <si>
    <t>Cuotas de Ahorro para el Retiro</t>
  </si>
  <si>
    <t>Contribuciones de mejoras</t>
  </si>
  <si>
    <t>Derechos</t>
  </si>
  <si>
    <t>Otros Derechos</t>
  </si>
  <si>
    <t>Productos</t>
  </si>
  <si>
    <t>Aprovechamientos</t>
  </si>
  <si>
    <t>Convenios</t>
  </si>
  <si>
    <t>Subsidios y Subvenciones</t>
  </si>
  <si>
    <t>Pensiones y Jubilaciones</t>
  </si>
  <si>
    <t>Ingresos derivados de Financiamientos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</si>
  <si>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</si>
  <si>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</si>
  <si>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</si>
  <si>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</si>
  <si>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Accesorios de Impuestos</t>
  </si>
  <si>
    <t>Impuestos no Comprendidos en  la Ley de Ingresos Vigente,  Causadas en los Ejercicios Fiscales Anteriores Pendientes de Liquidación o Pago</t>
  </si>
  <si>
    <t>Cuotas y Aportaciones de Seguridad Social</t>
  </si>
  <si>
    <t>Cuotas para el Seguridad Social</t>
  </si>
  <si>
    <t>Otras Cuotas y Aportaciones para la Seguridad Social</t>
  </si>
  <si>
    <t>Accesorios de Cuotas y Aportaciones de Seguridad Social</t>
  </si>
  <si>
    <t>Contribución de Mejoras por Obras Públicas</t>
  </si>
  <si>
    <t>Contribuciones de Mejoras no comprendidas en la Ley de Ingresos Vigente 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</si>
  <si>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</si>
  <si>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</si>
  <si>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>Derechos por Prestación de Servicios</t>
  </si>
  <si>
    <t>Accesorios de Derechos</t>
  </si>
  <si>
    <t>Derechos no Comprendidos en  la Ley de Ingresos Vigentes, Causados en Ejercicios Fiscales Anteriores Pendientes de Liquidación o Pago</t>
  </si>
  <si>
    <t xml:space="preserve">Productos </t>
  </si>
  <si>
    <t>Productos de capital (Derogado)</t>
  </si>
  <si>
    <t>Productos no Comprendidos en la Ley de Ingresos Vigente, Causados en Ejercicios Fiscales Enteriores Pendientes de Liquidación o Pago</t>
  </si>
  <si>
    <t xml:space="preserve">Aprovechamientos </t>
  </si>
  <si>
    <t xml:space="preserve">Aprovechamientos Patrimoniales </t>
  </si>
  <si>
    <t>Accesorios de Aprovechamientos</t>
  </si>
  <si>
    <t>Aprovechamientos no Comprendidos en  la Ley de Ingresos Vigente, Causados en Ejercicios Fiscales Anteriores Pendientes de Liquidación o Pago</t>
  </si>
  <si>
    <t>Ingresos por Ventas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</si>
  <si>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</si>
  <si>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</si>
  <si>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</si>
  <si>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</si>
  <si>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</si>
  <si>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</si>
  <si>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</si>
  <si>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los pderes Legislativos y Judicial, y de los Órganos Autónomos</t>
  </si>
  <si>
    <t>Otros Ingresos</t>
  </si>
  <si>
    <t>Participaciones, Aportaciones, Convenios, Incentivos Derivados de la Colaboración Fiscal y Fondos Distintos de Aportaciones</t>
  </si>
  <si>
    <t>Incentivos Derivados de la Coordinación Fiscal</t>
  </si>
  <si>
    <t>Fondos Distintos de Aportaciones</t>
  </si>
  <si>
    <t>Transferencias, Asignaciones, Subsidios y Subvenciones, y Pensiones y Jubilaciones</t>
  </si>
  <si>
    <t xml:space="preserve">Transferencias  y Asignaciones </t>
  </si>
  <si>
    <t>Ayudas Sociales (Derogada)</t>
  </si>
  <si>
    <t>Transferencias al Resto del Sector Público (Derogado)</t>
  </si>
  <si>
    <t>Transferencias a Fideicomisos, Mandatos y Análogos (Derogado)</t>
  </si>
  <si>
    <t>Transferencias del Fondo Mexicano del Petróleo para la Estabilización y el Desarrollo</t>
  </si>
  <si>
    <t>Endeudamiento Interno</t>
  </si>
  <si>
    <t>Endeudamiento Externo</t>
  </si>
  <si>
    <t>Financiamiento Interno</t>
  </si>
  <si>
    <t>Ingreso Estimado</t>
  </si>
  <si>
    <t>Formato 7 a) Proyecciones de Ingresos - LDF</t>
  </si>
  <si>
    <t>Formato 7 c) Resultados de Ingresos - LDF</t>
  </si>
  <si>
    <t>Formato de Iniciativa de Ley de Ingresos Armonizada</t>
  </si>
  <si>
    <t>PRESUPUESTO DE INGRESOS</t>
  </si>
  <si>
    <t>Presupuesto de Ingresos para el Ejercicio Fiscal 2020</t>
  </si>
  <si>
    <t>DECRETO NÚMERO 238 (Publicado el 30 de Diciembre de 2019)</t>
  </si>
  <si>
    <t>Participaciones (Ramo 28)</t>
  </si>
  <si>
    <t>Tenencia y Control Vehicular</t>
  </si>
  <si>
    <t>Fondo de Infraestructura Social (Ramo 33)</t>
  </si>
  <si>
    <t>Fondo de Fortalecimiento Municipal (Ramo 33)</t>
  </si>
  <si>
    <t>Fondos Descentralizados</t>
  </si>
  <si>
    <t>Aportaciones Estatales</t>
  </si>
  <si>
    <t>Contribuciones por Nuevos Fraccionamientos y Edificaciones</t>
  </si>
  <si>
    <t xml:space="preserve">Aportaciones </t>
  </si>
  <si>
    <t xml:space="preserve">Participaciones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</si>
</sst>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left" vertical="top" wrapText="1" indent="3"/>
    </xf>
    <xf numFmtId="0" fontId="1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left" vertical="top" wrapText="1" indent="3"/>
    </xf>
    <xf numFmtId="0" fontId="2" fillId="0" borderId="9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0" xfId="0" applyFont="1" applyAlignment="1">
      <alignment vertical="center"/>
    </xf>
    <xf numFmtId="164" fontId="2" fillId="0" borderId="5" xfId="1" applyNumberFormat="1" applyFont="1" applyBorder="1" applyAlignment="1">
      <alignment horizontal="right" vertical="top" wrapText="1"/>
    </xf>
    <xf numFmtId="164" fontId="2" fillId="0" borderId="5" xfId="1" applyNumberFormat="1" applyFont="1" applyBorder="1" applyAlignment="1">
      <alignment horizontal="justify" vertical="top" wrapText="1"/>
    </xf>
    <xf numFmtId="164" fontId="2" fillId="0" borderId="8" xfId="1" applyNumberFormat="1" applyFont="1" applyBorder="1" applyAlignment="1">
      <alignment horizontal="justify" vertical="top" wrapText="1"/>
    </xf>
    <xf numFmtId="164" fontId="2" fillId="0" borderId="0" xfId="1" applyNumberFormat="1" applyFont="1"/>
    <xf numFmtId="164" fontId="1" fillId="0" borderId="5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10" fontId="2" fillId="3" borderId="0" xfId="0" applyNumberFormat="1" applyFont="1" applyFill="1"/>
    <xf numFmtId="164" fontId="2" fillId="0" borderId="5" xfId="0" applyNumberFormat="1" applyFont="1" applyBorder="1" applyAlignment="1">
      <alignment horizontal="justify" vertical="center" wrapText="1"/>
    </xf>
    <xf numFmtId="164" fontId="2" fillId="0" borderId="0" xfId="0" applyNumberFormat="1" applyFont="1"/>
    <xf numFmtId="0" fontId="6" fillId="0" borderId="14" xfId="0" applyFont="1" applyBorder="1"/>
    <xf numFmtId="49" fontId="6" fillId="0" borderId="0" xfId="0" applyNumberFormat="1" applyFont="1"/>
    <xf numFmtId="49" fontId="7" fillId="0" borderId="0" xfId="0" applyNumberFormat="1" applyFont="1"/>
    <xf numFmtId="0" fontId="0" fillId="0" borderId="0" xfId="0" applyBorder="1"/>
    <xf numFmtId="0" fontId="8" fillId="0" borderId="0" xfId="2"/>
    <xf numFmtId="0" fontId="6" fillId="0" borderId="0" xfId="0" applyFont="1" applyBorder="1"/>
    <xf numFmtId="164" fontId="2" fillId="0" borderId="5" xfId="1" applyNumberFormat="1" applyFont="1" applyFill="1" applyBorder="1" applyAlignment="1">
      <alignment horizontal="center" vertical="top" wrapText="1"/>
    </xf>
    <xf numFmtId="164" fontId="2" fillId="0" borderId="8" xfId="1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5" xfId="1" applyNumberFormat="1" applyFont="1" applyFill="1" applyBorder="1" applyAlignment="1">
      <alignment horizontal="center" vertical="center" wrapText="1"/>
    </xf>
    <xf numFmtId="1" fontId="2" fillId="0" borderId="5" xfId="1" applyNumberFormat="1" applyFont="1" applyFill="1" applyBorder="1" applyAlignment="1">
      <alignment horizontal="right" vertical="top" wrapText="1"/>
    </xf>
    <xf numFmtId="1" fontId="2" fillId="0" borderId="5" xfId="0" applyNumberFormat="1" applyFont="1" applyFill="1" applyBorder="1" applyAlignment="1">
      <alignment horizontal="right" vertical="top" wrapText="1"/>
    </xf>
    <xf numFmtId="0" fontId="1" fillId="2" borderId="13" xfId="0" applyFont="1" applyFill="1" applyBorder="1" applyAlignment="1">
      <alignment horizontal="center"/>
    </xf>
    <xf numFmtId="0" fontId="1" fillId="0" borderId="9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2" fillId="0" borderId="7" xfId="0" applyFont="1" applyBorder="1" applyAlignment="1">
      <alignment horizontal="justify" vertical="top"/>
    </xf>
    <xf numFmtId="0" fontId="2" fillId="0" borderId="8" xfId="0" applyFont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left" vertical="top" wrapText="1" indent="4"/>
    </xf>
    <xf numFmtId="0" fontId="2" fillId="0" borderId="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164" fontId="2" fillId="0" borderId="5" xfId="1" applyNumberFormat="1" applyFont="1" applyFill="1" applyBorder="1" applyAlignment="1">
      <alignment horizontal="justify" vertical="top" wrapText="1"/>
    </xf>
    <xf numFmtId="164" fontId="2" fillId="0" borderId="8" xfId="1" applyNumberFormat="1" applyFont="1" applyFill="1" applyBorder="1" applyAlignment="1">
      <alignment horizontal="justify" vertical="top" wrapText="1"/>
    </xf>
    <xf numFmtId="43" fontId="2" fillId="0" borderId="0" xfId="0" applyNumberFormat="1" applyFont="1"/>
    <xf numFmtId="0" fontId="6" fillId="4" borderId="14" xfId="0" applyFont="1" applyFill="1" applyBorder="1"/>
    <xf numFmtId="49" fontId="6" fillId="4" borderId="0" xfId="0" applyNumberFormat="1" applyFont="1" applyFill="1"/>
    <xf numFmtId="49" fontId="7" fillId="3" borderId="0" xfId="0" applyNumberFormat="1" applyFont="1" applyFill="1"/>
    <xf numFmtId="0" fontId="8" fillId="5" borderId="0" xfId="2" applyFill="1" applyAlignment="1">
      <alignment vertical="center"/>
    </xf>
    <xf numFmtId="0" fontId="5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164" fontId="2" fillId="0" borderId="5" xfId="1" applyNumberFormat="1" applyFont="1" applyBorder="1" applyAlignment="1">
      <alignment horizontal="justify" vertical="top"/>
    </xf>
    <xf numFmtId="164" fontId="2" fillId="0" borderId="8" xfId="1" applyNumberFormat="1" applyFont="1" applyBorder="1" applyAlignment="1">
      <alignment horizontal="justify" vertical="top"/>
    </xf>
    <xf numFmtId="164" fontId="1" fillId="0" borderId="5" xfId="1" applyNumberFormat="1" applyFont="1" applyBorder="1" applyAlignment="1">
      <alignment horizontal="justify" vertical="top"/>
    </xf>
    <xf numFmtId="0" fontId="1" fillId="0" borderId="9" xfId="0" applyFont="1" applyFill="1" applyBorder="1" applyAlignment="1">
      <alignment horizontal="left" vertical="center" wrapText="1"/>
    </xf>
    <xf numFmtId="1" fontId="2" fillId="0" borderId="5" xfId="1" applyNumberFormat="1" applyFont="1" applyFill="1" applyBorder="1" applyAlignment="1">
      <alignment horizontal="right" vertical="center" wrapText="1"/>
    </xf>
    <xf numFmtId="1" fontId="2" fillId="0" borderId="5" xfId="0" applyNumberFormat="1" applyFont="1" applyFill="1" applyBorder="1" applyAlignment="1">
      <alignment horizontal="right" vertical="center" wrapText="1"/>
    </xf>
    <xf numFmtId="43" fontId="2" fillId="0" borderId="5" xfId="0" applyNumberFormat="1" applyFont="1" applyFill="1" applyBorder="1" applyAlignment="1">
      <alignment horizontal="center" vertical="top" wrapText="1"/>
    </xf>
    <xf numFmtId="0" fontId="2" fillId="8" borderId="9" xfId="0" applyFont="1" applyFill="1" applyBorder="1" applyAlignment="1">
      <alignment horizontal="justify" vertical="top" wrapText="1"/>
    </xf>
    <xf numFmtId="164" fontId="2" fillId="8" borderId="5" xfId="1" applyNumberFormat="1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left" vertical="top" wrapText="1" indent="1"/>
    </xf>
    <xf numFmtId="0" fontId="2" fillId="8" borderId="9" xfId="0" applyFont="1" applyFill="1" applyBorder="1" applyAlignment="1">
      <alignment horizontal="left" vertical="top" wrapText="1" indent="3"/>
    </xf>
    <xf numFmtId="164" fontId="2" fillId="8" borderId="5" xfId="0" applyNumberFormat="1" applyFont="1" applyFill="1" applyBorder="1" applyAlignment="1">
      <alignment horizontal="center" vertical="top" wrapText="1"/>
    </xf>
    <xf numFmtId="164" fontId="2" fillId="8" borderId="5" xfId="1" applyNumberFormat="1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left" wrapText="1"/>
    </xf>
    <xf numFmtId="0" fontId="2" fillId="8" borderId="9" xfId="0" applyFont="1" applyFill="1" applyBorder="1" applyAlignment="1">
      <alignment horizontal="left" wrapText="1"/>
    </xf>
    <xf numFmtId="1" fontId="2" fillId="8" borderId="5" xfId="1" applyNumberFormat="1" applyFont="1" applyFill="1" applyBorder="1" applyAlignment="1">
      <alignment horizontal="right" vertical="top" wrapText="1"/>
    </xf>
    <xf numFmtId="1" fontId="2" fillId="8" borderId="5" xfId="0" applyNumberFormat="1" applyFont="1" applyFill="1" applyBorder="1" applyAlignment="1">
      <alignment horizontal="right" vertical="top" wrapText="1"/>
    </xf>
    <xf numFmtId="0" fontId="2" fillId="8" borderId="7" xfId="0" applyFont="1" applyFill="1" applyBorder="1" applyAlignment="1">
      <alignment horizontal="left" vertical="top" wrapText="1"/>
    </xf>
    <xf numFmtId="164" fontId="2" fillId="8" borderId="8" xfId="1" applyNumberFormat="1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49" fontId="2" fillId="0" borderId="0" xfId="0" applyNumberFormat="1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/>
    <xf numFmtId="164" fontId="14" fillId="0" borderId="22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164" fontId="13" fillId="0" borderId="22" xfId="1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12" fillId="0" borderId="22" xfId="1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64" fontId="12" fillId="0" borderId="25" xfId="1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64" fontId="12" fillId="0" borderId="26" xfId="1" applyNumberFormat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164" fontId="13" fillId="0" borderId="26" xfId="1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3" fillId="0" borderId="27" xfId="1" applyNumberFormat="1" applyFont="1" applyBorder="1" applyAlignment="1">
      <alignment vertical="center"/>
    </xf>
    <xf numFmtId="0" fontId="13" fillId="7" borderId="22" xfId="0" applyFont="1" applyFill="1" applyBorder="1" applyAlignment="1">
      <alignment horizontal="center" vertical="center"/>
    </xf>
    <xf numFmtId="3" fontId="12" fillId="0" borderId="0" xfId="0" applyNumberFormat="1" applyFont="1"/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2" fillId="0" borderId="24" xfId="0" applyFont="1" applyBorder="1" applyAlignment="1">
      <alignment vertical="center" wrapText="1"/>
    </xf>
    <xf numFmtId="164" fontId="12" fillId="0" borderId="0" xfId="1" applyNumberFormat="1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164" fontId="12" fillId="0" borderId="22" xfId="1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3" fillId="7" borderId="22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5" fontId="14" fillId="0" borderId="22" xfId="4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6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49" fontId="1" fillId="2" borderId="9" xfId="1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3" fillId="0" borderId="23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3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</cellXfs>
  <cellStyles count="5">
    <cellStyle name="Millares" xfId="1" builtinId="3"/>
    <cellStyle name="Millares 2" xfId="3"/>
    <cellStyle name="Moneda" xfId="4" builtinId="4"/>
    <cellStyle name="Normal" xfId="0" builtinId="0"/>
    <cellStyle name="Normal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41"/>
  <sheetViews>
    <sheetView zoomScale="85" zoomScaleNormal="85" workbookViewId="0">
      <selection activeCell="C23" sqref="C23"/>
    </sheetView>
  </sheetViews>
  <sheetFormatPr baseColWidth="10" defaultColWidth="11.42578125" defaultRowHeight="12.75" x14ac:dyDescent="0.2"/>
  <cols>
    <col min="1" max="1" width="11.42578125" style="1"/>
    <col min="2" max="2" width="44.140625" style="1" customWidth="1"/>
    <col min="3" max="3" width="14.140625" style="22" bestFit="1" customWidth="1"/>
    <col min="4" max="4" width="15.5703125" style="1" bestFit="1" customWidth="1"/>
    <col min="5" max="5" width="20" style="1" bestFit="1" customWidth="1"/>
    <col min="6" max="16384" width="11.42578125" style="1"/>
  </cols>
  <sheetData>
    <row r="1" spans="1:5" x14ac:dyDescent="0.2">
      <c r="B1" s="121" t="s">
        <v>109</v>
      </c>
      <c r="C1" s="122"/>
      <c r="D1" s="123"/>
      <c r="E1" s="1" t="s">
        <v>85</v>
      </c>
    </row>
    <row r="2" spans="1:5" x14ac:dyDescent="0.2">
      <c r="B2" s="124" t="s">
        <v>0</v>
      </c>
      <c r="C2" s="125"/>
      <c r="D2" s="126"/>
      <c r="E2" s="26" t="e">
        <f>+#REF!</f>
        <v>#REF!</v>
      </c>
    </row>
    <row r="3" spans="1:5" x14ac:dyDescent="0.2">
      <c r="B3" s="124" t="s">
        <v>110</v>
      </c>
      <c r="C3" s="125"/>
      <c r="D3" s="126"/>
    </row>
    <row r="4" spans="1:5" ht="13.5" thickBot="1" x14ac:dyDescent="0.25">
      <c r="B4" s="124" t="s">
        <v>2</v>
      </c>
      <c r="C4" s="125"/>
      <c r="D4" s="126"/>
    </row>
    <row r="5" spans="1:5" x14ac:dyDescent="0.2">
      <c r="B5" s="127" t="s">
        <v>3</v>
      </c>
      <c r="C5" s="129">
        <v>2018</v>
      </c>
      <c r="D5" s="129" t="s">
        <v>105</v>
      </c>
    </row>
    <row r="6" spans="1:5" ht="13.5" thickBot="1" x14ac:dyDescent="0.25">
      <c r="B6" s="128"/>
      <c r="C6" s="130"/>
      <c r="D6" s="130"/>
    </row>
    <row r="7" spans="1:5" x14ac:dyDescent="0.2">
      <c r="B7" s="4"/>
      <c r="C7" s="35"/>
      <c r="D7" s="5"/>
    </row>
    <row r="8" spans="1:5" ht="25.5" x14ac:dyDescent="0.2">
      <c r="B8" s="6" t="s">
        <v>8</v>
      </c>
      <c r="C8" s="35">
        <f>SUM(C9:C20)</f>
        <v>2732200.423</v>
      </c>
      <c r="D8" s="35">
        <f>SUM(D9:D20)</f>
        <v>2814166.4356899997</v>
      </c>
    </row>
    <row r="9" spans="1:5" x14ac:dyDescent="0.2">
      <c r="A9" s="1">
        <v>1</v>
      </c>
      <c r="B9" s="7" t="s">
        <v>9</v>
      </c>
      <c r="C9" s="35">
        <f>+'Formato 7a A1'!C9/1000</f>
        <v>1223719.3219999999</v>
      </c>
      <c r="D9" s="35">
        <f>+'Formato 7a A1'!D9/1000</f>
        <v>1260430.90166</v>
      </c>
    </row>
    <row r="10" spans="1:5" x14ac:dyDescent="0.2">
      <c r="A10" s="1">
        <v>2</v>
      </c>
      <c r="B10" s="7" t="s">
        <v>10</v>
      </c>
      <c r="C10" s="35">
        <f>+'Formato 7a A1'!C10/1000</f>
        <v>0</v>
      </c>
      <c r="D10" s="35">
        <f>+'Formato 7a A1'!D10/1000</f>
        <v>0</v>
      </c>
    </row>
    <row r="11" spans="1:5" x14ac:dyDescent="0.2">
      <c r="A11" s="1">
        <v>3</v>
      </c>
      <c r="B11" s="7" t="s">
        <v>11</v>
      </c>
      <c r="C11" s="35">
        <f>+'Formato 7a A1'!C11/1000</f>
        <v>0</v>
      </c>
      <c r="D11" s="35">
        <f>+'Formato 7a A1'!D11/1000</f>
        <v>0</v>
      </c>
    </row>
    <row r="12" spans="1:5" x14ac:dyDescent="0.2">
      <c r="A12" s="1">
        <v>4</v>
      </c>
      <c r="B12" s="7" t="s">
        <v>12</v>
      </c>
      <c r="C12" s="35">
        <f>+'Formato 7a A1'!C12/1000</f>
        <v>121833.997</v>
      </c>
      <c r="D12" s="35">
        <f>+'Formato 7a A1'!D12/1000</f>
        <v>125489.01690999999</v>
      </c>
    </row>
    <row r="13" spans="1:5" x14ac:dyDescent="0.2">
      <c r="A13" s="1">
        <v>5</v>
      </c>
      <c r="B13" s="7" t="s">
        <v>13</v>
      </c>
      <c r="C13" s="35">
        <f>+'Formato 7a A1'!C13/1000</f>
        <v>129951.29300000001</v>
      </c>
      <c r="D13" s="35">
        <f>+'Formato 7a A1'!D13/1000</f>
        <v>133849.83179</v>
      </c>
    </row>
    <row r="14" spans="1:5" x14ac:dyDescent="0.2">
      <c r="A14" s="1">
        <v>6</v>
      </c>
      <c r="B14" s="7" t="s">
        <v>14</v>
      </c>
      <c r="C14" s="35">
        <f>+'Formato 7a A1'!C14/1000</f>
        <v>72693.75</v>
      </c>
      <c r="D14" s="35">
        <f>+'Formato 7a A1'!D14/1000</f>
        <v>74874.5625</v>
      </c>
    </row>
    <row r="15" spans="1:5" x14ac:dyDescent="0.2">
      <c r="A15" s="1">
        <v>7</v>
      </c>
      <c r="B15" s="7" t="s">
        <v>15</v>
      </c>
      <c r="C15" s="35">
        <f>+'Formato 7a A1'!C15/1000</f>
        <v>0</v>
      </c>
      <c r="D15" s="35">
        <f>+'Formato 7a A1'!D15/1000</f>
        <v>0</v>
      </c>
    </row>
    <row r="16" spans="1:5" x14ac:dyDescent="0.2">
      <c r="A16" s="1">
        <v>8</v>
      </c>
      <c r="B16" s="7" t="s">
        <v>16</v>
      </c>
      <c r="C16" s="35">
        <f>+'Formato 7a A1'!C16/1000</f>
        <v>1084401.905</v>
      </c>
      <c r="D16" s="35">
        <f>+'Formato 7a A1'!D16/1000</f>
        <v>1116933.96215</v>
      </c>
    </row>
    <row r="17" spans="1:11" ht="13.15" customHeight="1" x14ac:dyDescent="0.2">
      <c r="B17" s="7" t="s">
        <v>17</v>
      </c>
      <c r="C17" s="35">
        <f>+'Formato 7a A1'!C17/1000</f>
        <v>32621.437999999998</v>
      </c>
      <c r="D17" s="35">
        <f>+'Formato 7a A1'!D17/1000</f>
        <v>33600.081140000002</v>
      </c>
      <c r="E17" s="31" t="s">
        <v>108</v>
      </c>
    </row>
    <row r="18" spans="1:11" x14ac:dyDescent="0.2">
      <c r="B18" s="7" t="s">
        <v>18</v>
      </c>
      <c r="C18" s="35">
        <f>+'Formato 7a A1'!C18/1000</f>
        <v>0</v>
      </c>
      <c r="D18" s="35">
        <f>+'Formato 7a A1'!D18/1000</f>
        <v>0</v>
      </c>
    </row>
    <row r="19" spans="1:11" x14ac:dyDescent="0.2">
      <c r="B19" s="7" t="s">
        <v>19</v>
      </c>
      <c r="C19" s="35">
        <f>+'Formato 7a A1'!C19/1000</f>
        <v>0</v>
      </c>
      <c r="D19" s="35">
        <f>+'Formato 7a A1'!D19/1000</f>
        <v>0</v>
      </c>
      <c r="E19" s="31" t="s">
        <v>97</v>
      </c>
    </row>
    <row r="20" spans="1:11" ht="15" x14ac:dyDescent="0.25">
      <c r="B20" s="7" t="s">
        <v>20</v>
      </c>
      <c r="C20" s="35">
        <f>+'Formato 7a A1'!C20/1000</f>
        <v>66978.717999999993</v>
      </c>
      <c r="D20" s="35">
        <f>+'Formato 7a A1'!D20/1000</f>
        <v>68988.079540000006</v>
      </c>
      <c r="E20" s="29" t="s">
        <v>95</v>
      </c>
      <c r="F20" s="30" t="s">
        <v>96</v>
      </c>
      <c r="G20" s="30" t="s">
        <v>107</v>
      </c>
    </row>
    <row r="21" spans="1:11" x14ac:dyDescent="0.2">
      <c r="B21" s="4"/>
      <c r="C21" s="35"/>
      <c r="D21" s="5"/>
    </row>
    <row r="22" spans="1:11" ht="25.5" x14ac:dyDescent="0.2">
      <c r="B22" s="6" t="s">
        <v>21</v>
      </c>
      <c r="C22" s="38">
        <f>SUM(C23:C27)</f>
        <v>223771.45899999997</v>
      </c>
      <c r="D22" s="38">
        <f>SUM(D23:D27)</f>
        <v>230484.60276999997</v>
      </c>
    </row>
    <row r="23" spans="1:11" x14ac:dyDescent="0.2">
      <c r="A23" s="1">
        <v>82</v>
      </c>
      <c r="B23" s="7" t="s">
        <v>22</v>
      </c>
      <c r="C23" s="35">
        <f>+'Formato 7a A1'!C23/1000</f>
        <v>175757.34099999999</v>
      </c>
      <c r="D23" s="35">
        <f>+'Formato 7a A1'!D23/1000</f>
        <v>181030.06122999999</v>
      </c>
    </row>
    <row r="24" spans="1:11" x14ac:dyDescent="0.2">
      <c r="B24" s="7" t="s">
        <v>23</v>
      </c>
      <c r="C24" s="35">
        <f>+'Formato 7a A1'!C24/1000</f>
        <v>46984.118000000002</v>
      </c>
      <c r="D24" s="35">
        <f>+'Formato 7a A1'!D24/1000</f>
        <v>48393.641539999997</v>
      </c>
    </row>
    <row r="25" spans="1:11" x14ac:dyDescent="0.2">
      <c r="B25" s="7" t="s">
        <v>24</v>
      </c>
      <c r="C25" s="35">
        <f>+'Formato 7a A1'!C25/1000</f>
        <v>0</v>
      </c>
      <c r="D25" s="35">
        <f>+'Formato 7a A1'!D25/1000</f>
        <v>0</v>
      </c>
    </row>
    <row r="26" spans="1:11" ht="25.5" x14ac:dyDescent="0.2">
      <c r="B26" s="7" t="s">
        <v>25</v>
      </c>
      <c r="C26" s="35">
        <f>+'Formato 7a A1'!C26/1000</f>
        <v>0</v>
      </c>
      <c r="D26" s="35">
        <f>+'Formato 7a A1'!D26/1000</f>
        <v>0</v>
      </c>
    </row>
    <row r="27" spans="1:11" ht="15" x14ac:dyDescent="0.25">
      <c r="B27" s="7" t="s">
        <v>26</v>
      </c>
      <c r="C27" s="35">
        <f>+'Formato 7a A1'!C27/1000</f>
        <v>1030</v>
      </c>
      <c r="D27" s="35">
        <f>+'Formato 7a A1'!D27/1000</f>
        <v>1060.9000000000001</v>
      </c>
      <c r="E27" s="32">
        <v>4430010</v>
      </c>
      <c r="F27" s="32" t="s">
        <v>99</v>
      </c>
      <c r="G27" s="32" t="s">
        <v>100</v>
      </c>
      <c r="H27" s="32" t="s">
        <v>101</v>
      </c>
      <c r="I27" s="32" t="s">
        <v>102</v>
      </c>
      <c r="J27" s="33" t="s">
        <v>103</v>
      </c>
      <c r="K27" s="34" t="s">
        <v>104</v>
      </c>
    </row>
    <row r="28" spans="1:11" x14ac:dyDescent="0.2">
      <c r="B28" s="4"/>
      <c r="C28" s="35"/>
      <c r="D28" s="5"/>
    </row>
    <row r="29" spans="1:11" x14ac:dyDescent="0.2">
      <c r="B29" s="6" t="s">
        <v>27</v>
      </c>
      <c r="C29" s="35"/>
      <c r="D29" s="5"/>
    </row>
    <row r="30" spans="1:11" x14ac:dyDescent="0.2">
      <c r="A30" s="1">
        <v>0</v>
      </c>
      <c r="B30" s="7" t="s">
        <v>28</v>
      </c>
      <c r="C30" s="35"/>
      <c r="D30" s="5"/>
    </row>
    <row r="31" spans="1:11" x14ac:dyDescent="0.2">
      <c r="B31" s="4"/>
      <c r="C31" s="35"/>
      <c r="D31" s="5"/>
    </row>
    <row r="32" spans="1:11" x14ac:dyDescent="0.2">
      <c r="B32" s="6" t="s">
        <v>29</v>
      </c>
      <c r="C32" s="35">
        <f>+C29+C22+C8</f>
        <v>2955971.8819999998</v>
      </c>
      <c r="D32" s="37" t="e">
        <f>+C32*$E$2+C32</f>
        <v>#REF!</v>
      </c>
    </row>
    <row r="33" spans="2:4" x14ac:dyDescent="0.2">
      <c r="B33" s="4"/>
      <c r="C33" s="35"/>
      <c r="D33" s="5"/>
    </row>
    <row r="34" spans="2:4" x14ac:dyDescent="0.2">
      <c r="B34" s="8" t="s">
        <v>30</v>
      </c>
      <c r="C34" s="35"/>
      <c r="D34" s="5"/>
    </row>
    <row r="35" spans="2:4" ht="25.5" x14ac:dyDescent="0.2">
      <c r="B35" s="9" t="s">
        <v>31</v>
      </c>
      <c r="C35" s="39">
        <v>0</v>
      </c>
      <c r="D35" s="40">
        <v>0</v>
      </c>
    </row>
    <row r="36" spans="2:4" ht="25.5" x14ac:dyDescent="0.2">
      <c r="B36" s="9" t="s">
        <v>32</v>
      </c>
      <c r="C36" s="39">
        <v>0</v>
      </c>
      <c r="D36" s="40">
        <v>0</v>
      </c>
    </row>
    <row r="37" spans="2:4" s="18" customFormat="1" x14ac:dyDescent="0.25">
      <c r="B37" s="67" t="s">
        <v>33</v>
      </c>
      <c r="C37" s="68">
        <v>0</v>
      </c>
      <c r="D37" s="69">
        <v>0</v>
      </c>
    </row>
    <row r="38" spans="2:4" ht="13.5" thickBot="1" x14ac:dyDescent="0.25">
      <c r="B38" s="10"/>
      <c r="C38" s="36"/>
      <c r="D38" s="11"/>
    </row>
    <row r="40" spans="2:4" x14ac:dyDescent="0.2">
      <c r="B40" s="25" t="s">
        <v>106</v>
      </c>
      <c r="C40" s="22" t="e">
        <f>+#REF!/1000</f>
        <v>#REF!</v>
      </c>
    </row>
    <row r="41" spans="2:4" x14ac:dyDescent="0.2">
      <c r="B41" s="25" t="s">
        <v>89</v>
      </c>
      <c r="C41" s="22" t="e">
        <f>+C32-C40</f>
        <v>#REF!</v>
      </c>
    </row>
  </sheetData>
  <mergeCells count="7">
    <mergeCell ref="B1:D1"/>
    <mergeCell ref="B2:D2"/>
    <mergeCell ref="B3:D3"/>
    <mergeCell ref="B4:D4"/>
    <mergeCell ref="B5:B6"/>
    <mergeCell ref="C5:C6"/>
    <mergeCell ref="D5:D6"/>
  </mergeCells>
  <printOptions horizontalCentered="1"/>
  <pageMargins left="0.31496062992125984" right="0.31496062992125984" top="0.35433070866141736" bottom="0.35433070866141736" header="0.31496062992125984" footer="0.31496062992125984"/>
  <pageSetup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33"/>
  <sheetViews>
    <sheetView workbookViewId="0">
      <selection activeCell="E2" sqref="E2"/>
    </sheetView>
  </sheetViews>
  <sheetFormatPr baseColWidth="10" defaultColWidth="24.28515625" defaultRowHeight="12.75" x14ac:dyDescent="0.2"/>
  <cols>
    <col min="1" max="1" width="8.85546875" style="18" bestFit="1" customWidth="1"/>
    <col min="2" max="2" width="40.42578125" style="1" customWidth="1"/>
    <col min="3" max="3" width="21.85546875" style="22" customWidth="1"/>
    <col min="4" max="4" width="18.28515625" style="22" customWidth="1"/>
    <col min="5" max="16384" width="24.28515625" style="1"/>
  </cols>
  <sheetData>
    <row r="1" spans="1:5" x14ac:dyDescent="0.2">
      <c r="B1" s="121" t="s">
        <v>109</v>
      </c>
      <c r="C1" s="122"/>
      <c r="D1" s="123"/>
      <c r="E1" s="1" t="s">
        <v>85</v>
      </c>
    </row>
    <row r="2" spans="1:5" x14ac:dyDescent="0.2">
      <c r="B2" s="124" t="s">
        <v>34</v>
      </c>
      <c r="C2" s="125"/>
      <c r="D2" s="126"/>
      <c r="E2" s="26" t="e">
        <f>+#REF!</f>
        <v>#REF!</v>
      </c>
    </row>
    <row r="3" spans="1:5" x14ac:dyDescent="0.2">
      <c r="B3" s="124" t="s">
        <v>110</v>
      </c>
      <c r="C3" s="125"/>
      <c r="D3" s="126"/>
    </row>
    <row r="4" spans="1:5" ht="13.5" thickBot="1" x14ac:dyDescent="0.25">
      <c r="B4" s="124" t="s">
        <v>35</v>
      </c>
      <c r="C4" s="125"/>
      <c r="D4" s="126"/>
    </row>
    <row r="5" spans="1:5" ht="13.9" customHeight="1" x14ac:dyDescent="0.2">
      <c r="B5" s="127" t="s">
        <v>94</v>
      </c>
      <c r="C5" s="129">
        <v>2018</v>
      </c>
      <c r="D5" s="129">
        <v>2019</v>
      </c>
    </row>
    <row r="6" spans="1:5" ht="15.75" customHeight="1" thickBot="1" x14ac:dyDescent="0.25">
      <c r="B6" s="128"/>
      <c r="C6" s="130"/>
      <c r="D6" s="130"/>
    </row>
    <row r="7" spans="1:5" x14ac:dyDescent="0.2">
      <c r="B7" s="12" t="s">
        <v>86</v>
      </c>
      <c r="C7" s="23" t="e">
        <f>SUM(C8:C16)</f>
        <v>#REF!</v>
      </c>
      <c r="D7" s="23" t="e">
        <f>SUM(D8:D16)</f>
        <v>#REF!</v>
      </c>
    </row>
    <row r="8" spans="1:5" x14ac:dyDescent="0.2">
      <c r="A8" s="18" t="s">
        <v>76</v>
      </c>
      <c r="B8" s="14" t="s">
        <v>55</v>
      </c>
      <c r="C8" s="19" t="e">
        <f>+#REF!/1000</f>
        <v>#REF!</v>
      </c>
      <c r="D8" s="19" t="e">
        <f>+#REF!/1000</f>
        <v>#REF!</v>
      </c>
    </row>
    <row r="9" spans="1:5" x14ac:dyDescent="0.2">
      <c r="A9" s="18" t="s">
        <v>77</v>
      </c>
      <c r="B9" s="14" t="s">
        <v>56</v>
      </c>
      <c r="C9" s="19" t="e">
        <f>+#REF!/1000</f>
        <v>#REF!</v>
      </c>
      <c r="D9" s="19" t="e">
        <f>+#REF!/1000</f>
        <v>#REF!</v>
      </c>
    </row>
    <row r="10" spans="1:5" x14ac:dyDescent="0.2">
      <c r="A10" s="18" t="s">
        <v>78</v>
      </c>
      <c r="B10" s="14" t="s">
        <v>57</v>
      </c>
      <c r="C10" s="19" t="e">
        <f>+#REF!/1000</f>
        <v>#REF!</v>
      </c>
      <c r="D10" s="19" t="e">
        <f>+#REF!/1000</f>
        <v>#REF!</v>
      </c>
    </row>
    <row r="11" spans="1:5" ht="25.5" x14ac:dyDescent="0.2">
      <c r="A11" s="18" t="s">
        <v>79</v>
      </c>
      <c r="B11" s="14" t="s">
        <v>58</v>
      </c>
      <c r="C11" s="19" t="e">
        <f>+#REF!/1000</f>
        <v>#REF!</v>
      </c>
      <c r="D11" s="19" t="e">
        <f>+#REF!/1000</f>
        <v>#REF!</v>
      </c>
    </row>
    <row r="12" spans="1:5" ht="25.5" x14ac:dyDescent="0.2">
      <c r="A12" s="18" t="s">
        <v>80</v>
      </c>
      <c r="B12" s="14" t="s">
        <v>59</v>
      </c>
      <c r="C12" s="19" t="e">
        <f>+#REF!/1000</f>
        <v>#REF!</v>
      </c>
      <c r="D12" s="19" t="e">
        <f>+#REF!/1000</f>
        <v>#REF!</v>
      </c>
    </row>
    <row r="13" spans="1:5" x14ac:dyDescent="0.2">
      <c r="A13" s="18" t="s">
        <v>81</v>
      </c>
      <c r="B13" s="14" t="s">
        <v>60</v>
      </c>
      <c r="C13" s="19" t="e">
        <f>+#REF!/1000</f>
        <v>#REF!</v>
      </c>
      <c r="D13" s="19" t="e">
        <f>+#REF!/1000</f>
        <v>#REF!</v>
      </c>
    </row>
    <row r="14" spans="1:5" ht="25.5" x14ac:dyDescent="0.2">
      <c r="A14" s="18" t="s">
        <v>82</v>
      </c>
      <c r="B14" s="14" t="s">
        <v>61</v>
      </c>
      <c r="C14" s="19" t="e">
        <f>+#REF!/1000</f>
        <v>#REF!</v>
      </c>
      <c r="D14" s="19" t="e">
        <f>+#REF!/1000</f>
        <v>#REF!</v>
      </c>
    </row>
    <row r="15" spans="1:5" x14ac:dyDescent="0.2">
      <c r="A15" s="18" t="s">
        <v>83</v>
      </c>
      <c r="B15" s="14" t="s">
        <v>62</v>
      </c>
      <c r="C15" s="19" t="e">
        <f>+#REF!/1000</f>
        <v>#REF!</v>
      </c>
      <c r="D15" s="19" t="e">
        <f>+#REF!/1000</f>
        <v>#REF!</v>
      </c>
    </row>
    <row r="16" spans="1:5" x14ac:dyDescent="0.2">
      <c r="A16" s="18" t="s">
        <v>84</v>
      </c>
      <c r="B16" s="14" t="s">
        <v>63</v>
      </c>
      <c r="C16" s="19" t="e">
        <f>+#REF!/1000</f>
        <v>#REF!</v>
      </c>
      <c r="D16" s="19" t="e">
        <f>+#REF!/1000</f>
        <v>#REF!</v>
      </c>
    </row>
    <row r="17" spans="1:4" x14ac:dyDescent="0.2">
      <c r="B17" s="15"/>
      <c r="C17" s="20"/>
      <c r="D17" s="20"/>
    </row>
    <row r="18" spans="1:4" x14ac:dyDescent="0.2">
      <c r="B18" s="12" t="s">
        <v>64</v>
      </c>
      <c r="C18" s="24" t="e">
        <f>SUM(C19:C27)</f>
        <v>#REF!</v>
      </c>
      <c r="D18" s="24" t="e">
        <f>SUM(D19:D27)</f>
        <v>#REF!</v>
      </c>
    </row>
    <row r="19" spans="1:4" x14ac:dyDescent="0.2">
      <c r="A19" s="18" t="s">
        <v>67</v>
      </c>
      <c r="B19" s="14" t="s">
        <v>55</v>
      </c>
      <c r="C19" s="19" t="e">
        <f>+#REF!/1000</f>
        <v>#REF!</v>
      </c>
      <c r="D19" s="19" t="e">
        <f>+#REF!/1000</f>
        <v>#REF!</v>
      </c>
    </row>
    <row r="20" spans="1:4" x14ac:dyDescent="0.2">
      <c r="A20" s="18" t="s">
        <v>68</v>
      </c>
      <c r="B20" s="14" t="s">
        <v>56</v>
      </c>
      <c r="C20" s="19" t="e">
        <f>+#REF!/1000</f>
        <v>#REF!</v>
      </c>
      <c r="D20" s="19" t="e">
        <f>+#REF!/1000</f>
        <v>#REF!</v>
      </c>
    </row>
    <row r="21" spans="1:4" x14ac:dyDescent="0.2">
      <c r="A21" s="18" t="s">
        <v>69</v>
      </c>
      <c r="B21" s="14" t="s">
        <v>57</v>
      </c>
      <c r="C21" s="19" t="e">
        <f>+#REF!/1000</f>
        <v>#REF!</v>
      </c>
      <c r="D21" s="19" t="e">
        <f>+#REF!/1000</f>
        <v>#REF!</v>
      </c>
    </row>
    <row r="22" spans="1:4" ht="25.5" x14ac:dyDescent="0.2">
      <c r="A22" s="18" t="s">
        <v>70</v>
      </c>
      <c r="B22" s="14" t="s">
        <v>58</v>
      </c>
      <c r="C22" s="19" t="e">
        <f>+#REF!/1000</f>
        <v>#REF!</v>
      </c>
      <c r="D22" s="19" t="e">
        <f>+#REF!/1000</f>
        <v>#REF!</v>
      </c>
    </row>
    <row r="23" spans="1:4" ht="25.5" x14ac:dyDescent="0.2">
      <c r="A23" s="18" t="s">
        <v>71</v>
      </c>
      <c r="B23" s="14" t="s">
        <v>59</v>
      </c>
      <c r="C23" s="19" t="e">
        <f>+#REF!/1000</f>
        <v>#REF!</v>
      </c>
      <c r="D23" s="19" t="e">
        <f>+#REF!/1000</f>
        <v>#REF!</v>
      </c>
    </row>
    <row r="24" spans="1:4" x14ac:dyDescent="0.2">
      <c r="A24" s="18" t="s">
        <v>72</v>
      </c>
      <c r="B24" s="14" t="s">
        <v>60</v>
      </c>
      <c r="C24" s="19" t="e">
        <f>+#REF!/1000</f>
        <v>#REF!</v>
      </c>
      <c r="D24" s="19" t="e">
        <f>+#REF!/1000</f>
        <v>#REF!</v>
      </c>
    </row>
    <row r="25" spans="1:4" ht="25.5" x14ac:dyDescent="0.2">
      <c r="A25" s="18" t="s">
        <v>73</v>
      </c>
      <c r="B25" s="14" t="s">
        <v>61</v>
      </c>
      <c r="C25" s="19" t="e">
        <f>+#REF!/1000</f>
        <v>#REF!</v>
      </c>
      <c r="D25" s="19" t="e">
        <f>+#REF!/1000</f>
        <v>#REF!</v>
      </c>
    </row>
    <row r="26" spans="1:4" x14ac:dyDescent="0.2">
      <c r="A26" s="18" t="s">
        <v>74</v>
      </c>
      <c r="B26" s="14" t="s">
        <v>65</v>
      </c>
      <c r="C26" s="19" t="e">
        <f>+#REF!/1000</f>
        <v>#REF!</v>
      </c>
      <c r="D26" s="19" t="e">
        <f>+#REF!/1000</f>
        <v>#REF!</v>
      </c>
    </row>
    <row r="27" spans="1:4" x14ac:dyDescent="0.2">
      <c r="A27" s="18" t="s">
        <v>75</v>
      </c>
      <c r="B27" s="14" t="s">
        <v>63</v>
      </c>
      <c r="C27" s="19" t="e">
        <f>+#REF!/1000</f>
        <v>#REF!</v>
      </c>
      <c r="D27" s="19" t="e">
        <f>+#REF!/1000</f>
        <v>#REF!</v>
      </c>
    </row>
    <row r="28" spans="1:4" x14ac:dyDescent="0.2">
      <c r="B28" s="15"/>
      <c r="C28" s="20"/>
      <c r="D28" s="20"/>
    </row>
    <row r="29" spans="1:4" x14ac:dyDescent="0.2">
      <c r="B29" s="12" t="s">
        <v>87</v>
      </c>
      <c r="C29" s="24" t="e">
        <f>+C18+C7</f>
        <v>#REF!</v>
      </c>
      <c r="D29" s="24" t="e">
        <f>+D18+D7</f>
        <v>#REF!</v>
      </c>
    </row>
    <row r="30" spans="1:4" ht="13.5" thickBot="1" x14ac:dyDescent="0.25">
      <c r="B30" s="16"/>
      <c r="C30" s="21"/>
      <c r="D30" s="21"/>
    </row>
    <row r="32" spans="1:4" x14ac:dyDescent="0.2">
      <c r="B32" s="25" t="s">
        <v>88</v>
      </c>
      <c r="C32" s="22" t="e">
        <f>+#REF!/1000</f>
        <v>#REF!</v>
      </c>
    </row>
    <row r="33" spans="2:3" x14ac:dyDescent="0.2">
      <c r="B33" s="25" t="s">
        <v>89</v>
      </c>
      <c r="C33" s="22" t="e">
        <f>+C29-C32</f>
        <v>#REF!</v>
      </c>
    </row>
  </sheetData>
  <mergeCells count="7">
    <mergeCell ref="B1:D1"/>
    <mergeCell ref="B2:D2"/>
    <mergeCell ref="B3:D3"/>
    <mergeCell ref="B4:D4"/>
    <mergeCell ref="B5:B6"/>
    <mergeCell ref="C5:C6"/>
    <mergeCell ref="D5:D6"/>
  </mergeCells>
  <printOptions horizontalCentered="1"/>
  <pageMargins left="0.70866141732283472" right="0.70866141732283472" top="0.74803149606299213" bottom="0.74803149606299213" header="0.31496062992125984" footer="0.31496062992125984"/>
  <pageSetup scale="1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3"/>
  <sheetViews>
    <sheetView workbookViewId="0">
      <selection activeCell="B2" sqref="B2:H2"/>
    </sheetView>
  </sheetViews>
  <sheetFormatPr baseColWidth="10" defaultColWidth="24.28515625" defaultRowHeight="12.75" x14ac:dyDescent="0.2"/>
  <cols>
    <col min="1" max="1" width="8.85546875" style="18" bestFit="1" customWidth="1"/>
    <col min="2" max="2" width="32.85546875" style="1" customWidth="1"/>
    <col min="3" max="3" width="21.85546875" style="1" customWidth="1"/>
    <col min="4" max="4" width="20.7109375" style="1" bestFit="1" customWidth="1"/>
    <col min="5" max="7" width="7.42578125" style="1" hidden="1" customWidth="1"/>
    <col min="8" max="8" width="7.28515625" style="1" hidden="1" customWidth="1"/>
    <col min="9" max="16384" width="24.28515625" style="1"/>
  </cols>
  <sheetData>
    <row r="1" spans="1:9" x14ac:dyDescent="0.2">
      <c r="B1" s="121" t="s">
        <v>109</v>
      </c>
      <c r="C1" s="122"/>
      <c r="D1" s="122"/>
      <c r="E1" s="122"/>
      <c r="F1" s="122"/>
      <c r="G1" s="122"/>
      <c r="H1" s="123"/>
      <c r="I1" s="1" t="s">
        <v>85</v>
      </c>
    </row>
    <row r="2" spans="1:9" x14ac:dyDescent="0.2">
      <c r="B2" s="124" t="s">
        <v>34</v>
      </c>
      <c r="C2" s="125"/>
      <c r="D2" s="125"/>
      <c r="E2" s="125"/>
      <c r="F2" s="125"/>
      <c r="G2" s="125"/>
      <c r="H2" s="126"/>
      <c r="I2" s="26" t="e">
        <f>+#REF!</f>
        <v>#REF!</v>
      </c>
    </row>
    <row r="3" spans="1:9" x14ac:dyDescent="0.2">
      <c r="B3" s="124" t="s">
        <v>110</v>
      </c>
      <c r="C3" s="125"/>
      <c r="D3" s="125"/>
      <c r="E3" s="125"/>
      <c r="F3" s="125"/>
      <c r="G3" s="125"/>
      <c r="H3" s="126"/>
    </row>
    <row r="4" spans="1:9" ht="13.5" thickBot="1" x14ac:dyDescent="0.25">
      <c r="B4" s="124" t="s">
        <v>35</v>
      </c>
      <c r="C4" s="125"/>
      <c r="D4" s="125"/>
      <c r="E4" s="125"/>
      <c r="F4" s="125"/>
      <c r="G4" s="125"/>
      <c r="H4" s="126"/>
    </row>
    <row r="5" spans="1:9" ht="12.75" customHeight="1" x14ac:dyDescent="0.2">
      <c r="B5" s="133" t="s">
        <v>3</v>
      </c>
      <c r="C5" s="127">
        <v>2018</v>
      </c>
      <c r="D5" s="127">
        <v>2019</v>
      </c>
      <c r="E5" s="131" t="s">
        <v>4</v>
      </c>
      <c r="F5" s="131" t="s">
        <v>5</v>
      </c>
      <c r="G5" s="131" t="s">
        <v>6</v>
      </c>
      <c r="H5" s="131" t="s">
        <v>7</v>
      </c>
    </row>
    <row r="6" spans="1:9" ht="15.75" customHeight="1" thickBot="1" x14ac:dyDescent="0.25">
      <c r="B6" s="134"/>
      <c r="C6" s="128"/>
      <c r="D6" s="128"/>
      <c r="E6" s="132"/>
      <c r="F6" s="132"/>
      <c r="G6" s="132"/>
      <c r="H6" s="132"/>
    </row>
    <row r="7" spans="1:9" ht="25.5" x14ac:dyDescent="0.2">
      <c r="B7" s="12" t="s">
        <v>90</v>
      </c>
      <c r="C7" s="27" t="e">
        <f>SUM(C8:C16)</f>
        <v>#REF!</v>
      </c>
      <c r="D7" s="27" t="e">
        <f>SUM(D8:D16)</f>
        <v>#REF!</v>
      </c>
      <c r="E7" s="13"/>
      <c r="F7" s="13"/>
      <c r="G7" s="13"/>
      <c r="H7" s="13"/>
    </row>
    <row r="8" spans="1:9" x14ac:dyDescent="0.2">
      <c r="A8" s="18" t="s">
        <v>76</v>
      </c>
      <c r="B8" s="14" t="s">
        <v>55</v>
      </c>
      <c r="C8" s="19" t="e">
        <f>+#REF!/1000</f>
        <v>#REF!</v>
      </c>
      <c r="D8" s="19" t="e">
        <f>+#REF!/1000</f>
        <v>#REF!</v>
      </c>
      <c r="E8" s="13"/>
      <c r="F8" s="13"/>
      <c r="G8" s="13"/>
      <c r="H8" s="13"/>
    </row>
    <row r="9" spans="1:9" x14ac:dyDescent="0.2">
      <c r="A9" s="18" t="s">
        <v>77</v>
      </c>
      <c r="B9" s="14" t="s">
        <v>56</v>
      </c>
      <c r="C9" s="19" t="e">
        <f>+#REF!/1000</f>
        <v>#REF!</v>
      </c>
      <c r="D9" s="19" t="e">
        <f>+#REF!/1000</f>
        <v>#REF!</v>
      </c>
      <c r="E9" s="13"/>
      <c r="F9" s="13"/>
      <c r="G9" s="13"/>
      <c r="H9" s="13"/>
    </row>
    <row r="10" spans="1:9" x14ac:dyDescent="0.2">
      <c r="A10" s="18" t="s">
        <v>78</v>
      </c>
      <c r="B10" s="14" t="s">
        <v>57</v>
      </c>
      <c r="C10" s="19" t="e">
        <f>+#REF!/1000</f>
        <v>#REF!</v>
      </c>
      <c r="D10" s="19" t="e">
        <f>+#REF!/1000</f>
        <v>#REF!</v>
      </c>
      <c r="E10" s="13"/>
      <c r="F10" s="13"/>
      <c r="G10" s="13"/>
      <c r="H10" s="13"/>
    </row>
    <row r="11" spans="1:9" ht="25.5" x14ac:dyDescent="0.2">
      <c r="A11" s="18" t="s">
        <v>79</v>
      </c>
      <c r="B11" s="14" t="s">
        <v>58</v>
      </c>
      <c r="C11" s="19" t="e">
        <f>+#REF!/1000</f>
        <v>#REF!</v>
      </c>
      <c r="D11" s="19" t="e">
        <f>+#REF!/1000</f>
        <v>#REF!</v>
      </c>
      <c r="E11" s="13"/>
      <c r="F11" s="13"/>
      <c r="G11" s="13"/>
      <c r="H11" s="13"/>
    </row>
    <row r="12" spans="1:9" ht="25.5" x14ac:dyDescent="0.2">
      <c r="A12" s="18" t="s">
        <v>80</v>
      </c>
      <c r="B12" s="14" t="s">
        <v>59</v>
      </c>
      <c r="C12" s="19" t="e">
        <f>+#REF!/1000</f>
        <v>#REF!</v>
      </c>
      <c r="D12" s="19" t="e">
        <f>+#REF!/1000</f>
        <v>#REF!</v>
      </c>
      <c r="E12" s="13"/>
      <c r="F12" s="13"/>
      <c r="G12" s="13"/>
      <c r="H12" s="13"/>
    </row>
    <row r="13" spans="1:9" x14ac:dyDescent="0.2">
      <c r="A13" s="18" t="s">
        <v>81</v>
      </c>
      <c r="B13" s="14" t="s">
        <v>60</v>
      </c>
      <c r="C13" s="19" t="e">
        <f>+#REF!/1000</f>
        <v>#REF!</v>
      </c>
      <c r="D13" s="19" t="e">
        <f>+#REF!/1000</f>
        <v>#REF!</v>
      </c>
      <c r="E13" s="13"/>
      <c r="F13" s="13"/>
      <c r="G13" s="13"/>
      <c r="H13" s="13"/>
      <c r="I13" s="28"/>
    </row>
    <row r="14" spans="1:9" ht="25.5" x14ac:dyDescent="0.2">
      <c r="A14" s="18" t="s">
        <v>82</v>
      </c>
      <c r="B14" s="14" t="s">
        <v>61</v>
      </c>
      <c r="C14" s="19" t="e">
        <f>+#REF!/1000</f>
        <v>#REF!</v>
      </c>
      <c r="D14" s="19" t="e">
        <f>+#REF!/1000</f>
        <v>#REF!</v>
      </c>
      <c r="E14" s="13"/>
      <c r="F14" s="13"/>
      <c r="G14" s="13"/>
      <c r="H14" s="13"/>
    </row>
    <row r="15" spans="1:9" ht="25.5" x14ac:dyDescent="0.2">
      <c r="A15" s="18" t="s">
        <v>83</v>
      </c>
      <c r="B15" s="14" t="s">
        <v>62</v>
      </c>
      <c r="C15" s="19" t="e">
        <f>+#REF!/1000</f>
        <v>#REF!</v>
      </c>
      <c r="D15" s="19" t="e">
        <f>+#REF!/1000</f>
        <v>#REF!</v>
      </c>
      <c r="E15" s="13"/>
      <c r="F15" s="13"/>
      <c r="G15" s="13"/>
      <c r="H15" s="13"/>
    </row>
    <row r="16" spans="1:9" x14ac:dyDescent="0.2">
      <c r="A16" s="18" t="s">
        <v>84</v>
      </c>
      <c r="B16" s="14" t="s">
        <v>63</v>
      </c>
      <c r="C16" s="19" t="e">
        <f>+#REF!/1000</f>
        <v>#REF!</v>
      </c>
      <c r="D16" s="19" t="e">
        <f>+#REF!/1000</f>
        <v>#REF!</v>
      </c>
      <c r="E16" s="13"/>
      <c r="F16" s="13"/>
      <c r="G16" s="13"/>
      <c r="H16" s="13"/>
    </row>
    <row r="17" spans="1:8" x14ac:dyDescent="0.2">
      <c r="B17" s="15"/>
      <c r="C17" s="13"/>
      <c r="D17" s="13"/>
      <c r="E17" s="13"/>
      <c r="F17" s="13"/>
      <c r="G17" s="13"/>
      <c r="H17" s="13"/>
    </row>
    <row r="18" spans="1:8" ht="25.5" x14ac:dyDescent="0.2">
      <c r="B18" s="12" t="s">
        <v>91</v>
      </c>
      <c r="C18" s="27" t="e">
        <f>SUM(C19:C27)</f>
        <v>#REF!</v>
      </c>
      <c r="D18" s="27" t="e">
        <f>SUM(D19:D27)</f>
        <v>#REF!</v>
      </c>
      <c r="E18" s="13"/>
      <c r="F18" s="13"/>
      <c r="G18" s="13"/>
      <c r="H18" s="13"/>
    </row>
    <row r="19" spans="1:8" x14ac:dyDescent="0.2">
      <c r="A19" s="18" t="s">
        <v>67</v>
      </c>
      <c r="B19" s="14" t="s">
        <v>55</v>
      </c>
      <c r="C19" s="19" t="e">
        <f>+#REF!/1000</f>
        <v>#REF!</v>
      </c>
      <c r="D19" s="19" t="e">
        <f>+#REF!/1000</f>
        <v>#REF!</v>
      </c>
      <c r="E19" s="13"/>
      <c r="F19" s="13"/>
      <c r="G19" s="13"/>
      <c r="H19" s="13"/>
    </row>
    <row r="20" spans="1:8" x14ac:dyDescent="0.2">
      <c r="A20" s="18" t="s">
        <v>68</v>
      </c>
      <c r="B20" s="14" t="s">
        <v>56</v>
      </c>
      <c r="C20" s="19" t="e">
        <f>+#REF!/1000</f>
        <v>#REF!</v>
      </c>
      <c r="D20" s="19" t="e">
        <f>+#REF!/1000</f>
        <v>#REF!</v>
      </c>
      <c r="E20" s="13"/>
      <c r="F20" s="13"/>
      <c r="G20" s="13"/>
      <c r="H20" s="13"/>
    </row>
    <row r="21" spans="1:8" x14ac:dyDescent="0.2">
      <c r="A21" s="18" t="s">
        <v>69</v>
      </c>
      <c r="B21" s="14" t="s">
        <v>57</v>
      </c>
      <c r="C21" s="19" t="e">
        <f>+#REF!/1000</f>
        <v>#REF!</v>
      </c>
      <c r="D21" s="19" t="e">
        <f>+#REF!/1000</f>
        <v>#REF!</v>
      </c>
      <c r="E21" s="13"/>
      <c r="F21" s="13"/>
      <c r="G21" s="13"/>
      <c r="H21" s="13"/>
    </row>
    <row r="22" spans="1:8" ht="25.5" x14ac:dyDescent="0.2">
      <c r="A22" s="18" t="s">
        <v>70</v>
      </c>
      <c r="B22" s="14" t="s">
        <v>58</v>
      </c>
      <c r="C22" s="19" t="e">
        <f>+#REF!/1000</f>
        <v>#REF!</v>
      </c>
      <c r="D22" s="19" t="e">
        <f>+#REF!/1000</f>
        <v>#REF!</v>
      </c>
      <c r="E22" s="13"/>
      <c r="F22" s="13"/>
      <c r="G22" s="13"/>
      <c r="H22" s="13"/>
    </row>
    <row r="23" spans="1:8" ht="25.5" x14ac:dyDescent="0.2">
      <c r="A23" s="18" t="s">
        <v>71</v>
      </c>
      <c r="B23" s="14" t="s">
        <v>59</v>
      </c>
      <c r="C23" s="19" t="e">
        <f>+#REF!/1000</f>
        <v>#REF!</v>
      </c>
      <c r="D23" s="19" t="e">
        <f>+#REF!/1000</f>
        <v>#REF!</v>
      </c>
      <c r="E23" s="13"/>
      <c r="F23" s="13"/>
      <c r="G23" s="13"/>
      <c r="H23" s="13"/>
    </row>
    <row r="24" spans="1:8" x14ac:dyDescent="0.2">
      <c r="A24" s="18" t="s">
        <v>72</v>
      </c>
      <c r="B24" s="14" t="s">
        <v>60</v>
      </c>
      <c r="C24" s="19" t="e">
        <f>+#REF!/1000</f>
        <v>#REF!</v>
      </c>
      <c r="D24" s="19" t="e">
        <f>+#REF!/1000</f>
        <v>#REF!</v>
      </c>
      <c r="E24" s="13"/>
      <c r="F24" s="13"/>
      <c r="G24" s="13"/>
      <c r="H24" s="13"/>
    </row>
    <row r="25" spans="1:8" ht="25.5" x14ac:dyDescent="0.2">
      <c r="A25" s="18" t="s">
        <v>73</v>
      </c>
      <c r="B25" s="14" t="s">
        <v>61</v>
      </c>
      <c r="C25" s="19" t="e">
        <f>+#REF!/1000</f>
        <v>#REF!</v>
      </c>
      <c r="D25" s="19" t="e">
        <f>+#REF!/1000</f>
        <v>#REF!</v>
      </c>
      <c r="E25" s="13"/>
      <c r="F25" s="13"/>
      <c r="G25" s="13"/>
      <c r="H25" s="13"/>
    </row>
    <row r="26" spans="1:8" ht="25.5" x14ac:dyDescent="0.2">
      <c r="A26" s="18" t="s">
        <v>74</v>
      </c>
      <c r="B26" s="14" t="s">
        <v>65</v>
      </c>
      <c r="C26" s="19" t="e">
        <f>+#REF!/1000</f>
        <v>#REF!</v>
      </c>
      <c r="D26" s="19" t="e">
        <f>+#REF!/1000</f>
        <v>#REF!</v>
      </c>
      <c r="E26" s="13"/>
      <c r="F26" s="13"/>
      <c r="G26" s="13"/>
      <c r="H26" s="13"/>
    </row>
    <row r="27" spans="1:8" x14ac:dyDescent="0.2">
      <c r="A27" s="18" t="s">
        <v>75</v>
      </c>
      <c r="B27" s="14" t="s">
        <v>63</v>
      </c>
      <c r="C27" s="19" t="e">
        <f>+#REF!/1000</f>
        <v>#REF!</v>
      </c>
      <c r="D27" s="19" t="e">
        <f>+#REF!/1000</f>
        <v>#REF!</v>
      </c>
      <c r="E27" s="13"/>
      <c r="F27" s="13"/>
      <c r="G27" s="13"/>
      <c r="H27" s="13"/>
    </row>
    <row r="28" spans="1:8" x14ac:dyDescent="0.2">
      <c r="B28" s="15"/>
      <c r="C28" s="13"/>
      <c r="D28" s="13"/>
      <c r="E28" s="13"/>
      <c r="F28" s="13"/>
      <c r="G28" s="13"/>
      <c r="H28" s="13"/>
    </row>
    <row r="29" spans="1:8" ht="25.5" x14ac:dyDescent="0.2">
      <c r="B29" s="12" t="s">
        <v>92</v>
      </c>
      <c r="C29" s="27" t="e">
        <f>+C18+C7</f>
        <v>#REF!</v>
      </c>
      <c r="D29" s="27" t="e">
        <f>+D18+D7</f>
        <v>#REF!</v>
      </c>
      <c r="E29" s="13"/>
      <c r="F29" s="13"/>
      <c r="G29" s="13"/>
      <c r="H29" s="13"/>
    </row>
    <row r="30" spans="1:8" ht="13.5" thickBot="1" x14ac:dyDescent="0.25">
      <c r="B30" s="16"/>
      <c r="C30" s="17"/>
      <c r="D30" s="17"/>
      <c r="E30" s="17"/>
      <c r="F30" s="17"/>
      <c r="G30" s="17"/>
      <c r="H30" s="17"/>
    </row>
    <row r="32" spans="1:8" x14ac:dyDescent="0.2">
      <c r="B32" s="25" t="s">
        <v>93</v>
      </c>
      <c r="C32" s="22" t="e">
        <f>+#REF!/1000</f>
        <v>#REF!</v>
      </c>
    </row>
    <row r="33" spans="2:3" x14ac:dyDescent="0.2">
      <c r="B33" s="25" t="s">
        <v>89</v>
      </c>
      <c r="C33" s="28" t="e">
        <f>+C29-C32</f>
        <v>#REF!</v>
      </c>
    </row>
  </sheetData>
  <mergeCells count="11">
    <mergeCell ref="H5:H6"/>
    <mergeCell ref="B1:H1"/>
    <mergeCell ref="B2:H2"/>
    <mergeCell ref="B3:H3"/>
    <mergeCell ref="B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P40"/>
  <sheetViews>
    <sheetView zoomScale="85" zoomScaleNormal="85" workbookViewId="0">
      <selection activeCell="G7" sqref="G7"/>
    </sheetView>
  </sheetViews>
  <sheetFormatPr baseColWidth="10" defaultColWidth="11.42578125" defaultRowHeight="12.75" x14ac:dyDescent="0.2"/>
  <cols>
    <col min="1" max="1" width="11.42578125" style="1"/>
    <col min="2" max="2" width="41.5703125" style="1" customWidth="1"/>
    <col min="3" max="6" width="0" style="1" hidden="1" customWidth="1"/>
    <col min="7" max="7" width="16.5703125" style="1" customWidth="1"/>
    <col min="8" max="8" width="16.85546875" style="1" bestFit="1" customWidth="1"/>
    <col min="9" max="10" width="11.42578125" style="1"/>
    <col min="11" max="11" width="13.42578125" style="1" bestFit="1" customWidth="1"/>
    <col min="12" max="16384" width="11.42578125" style="1"/>
  </cols>
  <sheetData>
    <row r="1" spans="1:11" x14ac:dyDescent="0.2">
      <c r="B1" s="121" t="s">
        <v>109</v>
      </c>
      <c r="C1" s="122"/>
      <c r="D1" s="122"/>
      <c r="E1" s="122"/>
      <c r="F1" s="122"/>
      <c r="G1" s="122"/>
      <c r="H1" s="123"/>
    </row>
    <row r="2" spans="1:11" x14ac:dyDescent="0.2">
      <c r="B2" s="124" t="s">
        <v>36</v>
      </c>
      <c r="C2" s="125"/>
      <c r="D2" s="125"/>
      <c r="E2" s="125"/>
      <c r="F2" s="125"/>
      <c r="G2" s="125"/>
      <c r="H2" s="126"/>
    </row>
    <row r="3" spans="1:11" ht="13.5" thickBot="1" x14ac:dyDescent="0.25">
      <c r="B3" s="135" t="s">
        <v>110</v>
      </c>
      <c r="C3" s="136"/>
      <c r="D3" s="136"/>
      <c r="E3" s="136"/>
      <c r="F3" s="136"/>
      <c r="G3" s="136"/>
      <c r="H3" s="137"/>
    </row>
    <row r="4" spans="1:11" ht="15.75" thickBot="1" x14ac:dyDescent="0.25">
      <c r="B4" s="2" t="s">
        <v>3</v>
      </c>
      <c r="C4" s="3" t="s">
        <v>37</v>
      </c>
      <c r="D4" s="3" t="s">
        <v>38</v>
      </c>
      <c r="E4" s="3" t="s">
        <v>39</v>
      </c>
      <c r="F4" s="3" t="s">
        <v>40</v>
      </c>
      <c r="G4" s="3">
        <v>2016</v>
      </c>
      <c r="H4" s="3">
        <v>2017</v>
      </c>
    </row>
    <row r="5" spans="1:11" x14ac:dyDescent="0.2">
      <c r="B5" s="4"/>
      <c r="C5" s="47"/>
      <c r="D5" s="47"/>
      <c r="E5" s="47"/>
      <c r="F5" s="47"/>
      <c r="G5" s="47"/>
      <c r="H5" s="47"/>
    </row>
    <row r="6" spans="1:11" ht="25.5" x14ac:dyDescent="0.2">
      <c r="B6" s="6" t="s">
        <v>41</v>
      </c>
      <c r="C6" s="47"/>
      <c r="D6" s="47"/>
      <c r="E6" s="47"/>
      <c r="F6" s="47"/>
      <c r="G6" s="52">
        <f>SUM(G7:G18)</f>
        <v>2754030.88485</v>
      </c>
      <c r="H6" s="52">
        <f>SUM(H7:H18)</f>
        <v>2696141.1189199989</v>
      </c>
    </row>
    <row r="7" spans="1:11" x14ac:dyDescent="0.2">
      <c r="A7" s="1">
        <v>1</v>
      </c>
      <c r="B7" s="48" t="s">
        <v>42</v>
      </c>
      <c r="C7" s="47"/>
      <c r="D7" s="47"/>
      <c r="E7" s="47"/>
      <c r="F7" s="47"/>
      <c r="G7" s="52">
        <f>ABS('Formato 7c A1'!G7/1000)</f>
        <v>1180727.4330999998</v>
      </c>
      <c r="H7" s="52">
        <f>ABS('Formato 7c A1'!H7/1000)</f>
        <v>1235113.1874699998</v>
      </c>
    </row>
    <row r="8" spans="1:11" ht="25.5" x14ac:dyDescent="0.2">
      <c r="A8" s="1">
        <v>2</v>
      </c>
      <c r="B8" s="48" t="s">
        <v>43</v>
      </c>
      <c r="C8" s="47"/>
      <c r="D8" s="47"/>
      <c r="E8" s="47"/>
      <c r="F8" s="47"/>
      <c r="G8" s="52">
        <f>ABS('Formato 7c A1'!G8/1000)</f>
        <v>0</v>
      </c>
      <c r="H8" s="52">
        <f>ABS('Formato 7c A1'!H8/1000)</f>
        <v>0</v>
      </c>
    </row>
    <row r="9" spans="1:11" x14ac:dyDescent="0.2">
      <c r="A9" s="1">
        <v>3</v>
      </c>
      <c r="B9" s="48" t="s">
        <v>11</v>
      </c>
      <c r="C9" s="47"/>
      <c r="D9" s="47"/>
      <c r="E9" s="47"/>
      <c r="F9" s="47"/>
      <c r="G9" s="52">
        <f>ABS('Formato 7c A1'!G9/1000)</f>
        <v>0</v>
      </c>
      <c r="H9" s="52">
        <f>ABS('Formato 7c A1'!H9/1000)</f>
        <v>0</v>
      </c>
    </row>
    <row r="10" spans="1:11" x14ac:dyDescent="0.2">
      <c r="A10" s="1">
        <v>4</v>
      </c>
      <c r="B10" s="48" t="s">
        <v>12</v>
      </c>
      <c r="C10" s="47"/>
      <c r="D10" s="47"/>
      <c r="E10" s="47"/>
      <c r="F10" s="47"/>
      <c r="G10" s="52">
        <f>ABS('Formato 7c A1'!G10/1000)</f>
        <v>157779.29509000006</v>
      </c>
      <c r="H10" s="52">
        <f>ABS('Formato 7c A1'!H10/1000)</f>
        <v>119161.73757</v>
      </c>
    </row>
    <row r="11" spans="1:11" x14ac:dyDescent="0.2">
      <c r="A11" s="1">
        <v>5</v>
      </c>
      <c r="B11" s="48" t="s">
        <v>44</v>
      </c>
      <c r="C11" s="47"/>
      <c r="D11" s="47"/>
      <c r="E11" s="47"/>
      <c r="F11" s="47"/>
      <c r="G11" s="52">
        <f>ABS('Formato 7c A1'!G11/1000)</f>
        <v>152012.62867000001</v>
      </c>
      <c r="H11" s="52">
        <f>ABS('Formato 7c A1'!H11/1000)</f>
        <v>138394.23407999997</v>
      </c>
    </row>
    <row r="12" spans="1:11" x14ac:dyDescent="0.2">
      <c r="A12" s="1">
        <v>6</v>
      </c>
      <c r="B12" s="48" t="s">
        <v>45</v>
      </c>
      <c r="C12" s="47"/>
      <c r="D12" s="47"/>
      <c r="E12" s="47"/>
      <c r="F12" s="47"/>
      <c r="G12" s="52">
        <f>ABS('Formato 7c A1'!G12/1000)</f>
        <v>92837.093439999953</v>
      </c>
      <c r="H12" s="52">
        <f>ABS('Formato 7c A1'!H12/1000)</f>
        <v>76726.744049999979</v>
      </c>
    </row>
    <row r="13" spans="1:11" ht="25.5" x14ac:dyDescent="0.2">
      <c r="A13" s="1">
        <v>7</v>
      </c>
      <c r="B13" s="48" t="s">
        <v>15</v>
      </c>
      <c r="C13" s="47"/>
      <c r="D13" s="47"/>
      <c r="E13" s="47"/>
      <c r="F13" s="47"/>
      <c r="G13" s="52">
        <f>ABS('Formato 7c A1'!G13/1000)</f>
        <v>0</v>
      </c>
      <c r="H13" s="52">
        <f>ABS('Formato 7c A1'!H13/1000)</f>
        <v>0</v>
      </c>
    </row>
    <row r="14" spans="1:11" x14ac:dyDescent="0.2">
      <c r="A14" s="1">
        <v>8</v>
      </c>
      <c r="B14" s="48" t="s">
        <v>16</v>
      </c>
      <c r="C14" s="47"/>
      <c r="D14" s="47"/>
      <c r="E14" s="47"/>
      <c r="F14" s="47"/>
      <c r="G14" s="52">
        <f>ABS('Formato 7c A1'!G14/1000)</f>
        <v>1020001.0000600001</v>
      </c>
      <c r="H14" s="52">
        <f>ABS('Formato 7c A1'!H14/1000)</f>
        <v>1010937.0408499996</v>
      </c>
      <c r="J14" s="1">
        <v>941157426.31000006</v>
      </c>
      <c r="K14" s="28">
        <f>+H14+J14</f>
        <v>942168363.35085011</v>
      </c>
    </row>
    <row r="15" spans="1:11" ht="25.5" x14ac:dyDescent="0.2">
      <c r="A15" s="18"/>
      <c r="B15" s="48" t="s">
        <v>46</v>
      </c>
      <c r="C15" s="47"/>
      <c r="D15" s="47"/>
      <c r="E15" s="47"/>
      <c r="F15" s="47"/>
      <c r="G15" s="52">
        <f>ABS('Formato 7c A1'!G15/1000)</f>
        <v>38034.404479999997</v>
      </c>
      <c r="H15" s="52">
        <f>ABS('Formato 7c A1'!H15/1000)</f>
        <v>38743.128679999994</v>
      </c>
      <c r="I15" s="31" t="s">
        <v>108</v>
      </c>
    </row>
    <row r="16" spans="1:11" x14ac:dyDescent="0.2">
      <c r="A16" s="18"/>
      <c r="B16" s="48" t="s">
        <v>47</v>
      </c>
      <c r="C16" s="47"/>
      <c r="D16" s="47"/>
      <c r="E16" s="47"/>
      <c r="F16" s="47"/>
      <c r="G16" s="52">
        <f>ABS('Formato 7c A1'!G16/1000)</f>
        <v>0</v>
      </c>
      <c r="H16" s="52">
        <f>ABS('Formato 7c A1'!H16/1000)</f>
        <v>0</v>
      </c>
    </row>
    <row r="17" spans="1:16" x14ac:dyDescent="0.2">
      <c r="A17" s="18"/>
      <c r="B17" s="48" t="s">
        <v>48</v>
      </c>
      <c r="C17" s="47"/>
      <c r="D17" s="47"/>
      <c r="E17" s="47"/>
      <c r="F17" s="47"/>
      <c r="G17" s="52">
        <f>ABS('Formato 7c A1'!G17/1000)</f>
        <v>0</v>
      </c>
      <c r="H17" s="52">
        <f>ABS('Formato 7c A1'!H17/1000)</f>
        <v>0</v>
      </c>
      <c r="I17" s="57" t="s">
        <v>97</v>
      </c>
    </row>
    <row r="18" spans="1:16" ht="15" x14ac:dyDescent="0.25">
      <c r="A18" s="18"/>
      <c r="B18" s="48" t="s">
        <v>20</v>
      </c>
      <c r="C18" s="47"/>
      <c r="D18" s="47"/>
      <c r="E18" s="47"/>
      <c r="F18" s="47"/>
      <c r="G18" s="52">
        <f>ABS('Formato 7c A1'!G18/1000)</f>
        <v>112639.03000999999</v>
      </c>
      <c r="H18" s="52">
        <f>ABS('Formato 7c A1'!H18/1000)</f>
        <v>77065.046220000004</v>
      </c>
      <c r="I18" s="55" t="s">
        <v>95</v>
      </c>
      <c r="J18" s="56" t="s">
        <v>96</v>
      </c>
      <c r="K18" s="56" t="s">
        <v>107</v>
      </c>
    </row>
    <row r="19" spans="1:16" x14ac:dyDescent="0.2">
      <c r="A19" s="18"/>
      <c r="B19" s="49"/>
      <c r="C19" s="47"/>
      <c r="D19" s="47"/>
      <c r="E19" s="47"/>
      <c r="F19" s="47"/>
      <c r="G19" s="52"/>
      <c r="H19" s="52"/>
    </row>
    <row r="20" spans="1:16" ht="27.75" x14ac:dyDescent="0.2">
      <c r="A20" s="18"/>
      <c r="B20" s="6" t="s">
        <v>49</v>
      </c>
      <c r="C20" s="47"/>
      <c r="D20" s="47"/>
      <c r="E20" s="47"/>
      <c r="F20" s="47"/>
      <c r="G20" s="52">
        <f>SUM(G21:G26)</f>
        <v>141919.41091999999</v>
      </c>
      <c r="H20" s="52">
        <f>SUM(H21:H26)</f>
        <v>333290.17652000004</v>
      </c>
    </row>
    <row r="21" spans="1:16" x14ac:dyDescent="0.2">
      <c r="A21" s="63">
        <v>82</v>
      </c>
      <c r="B21" s="48" t="s">
        <v>50</v>
      </c>
      <c r="C21" s="47"/>
      <c r="D21" s="47"/>
      <c r="E21" s="47"/>
      <c r="F21" s="47"/>
      <c r="G21" s="52">
        <f>ABS('Formato 7c A1'!G21/1000)</f>
        <v>107338.73946000001</v>
      </c>
      <c r="H21" s="52">
        <f>ABS('Formato 7c A1'!H21/1000)</f>
        <v>303087.71957000002</v>
      </c>
    </row>
    <row r="22" spans="1:16" x14ac:dyDescent="0.2">
      <c r="A22" s="18"/>
      <c r="B22" s="48" t="s">
        <v>23</v>
      </c>
      <c r="C22" s="47"/>
      <c r="D22" s="47"/>
      <c r="E22" s="47"/>
      <c r="F22" s="47"/>
      <c r="G22" s="52">
        <f>ABS('Formato 7c A1'!G22/1000)</f>
        <v>34170.149460000001</v>
      </c>
      <c r="H22" s="52">
        <f>ABS('Formato 7c A1'!H22/1000)</f>
        <v>29752.45695</v>
      </c>
    </row>
    <row r="23" spans="1:16" x14ac:dyDescent="0.2">
      <c r="A23" s="18"/>
      <c r="B23" s="48" t="s">
        <v>24</v>
      </c>
      <c r="C23" s="47"/>
      <c r="D23" s="47"/>
      <c r="E23" s="47"/>
      <c r="F23" s="47"/>
      <c r="G23" s="52">
        <f>ABS('Formato 7c A1'!G23/1000)</f>
        <v>0</v>
      </c>
      <c r="H23" s="52">
        <f>ABS('Formato 7c A1'!H23/1000)</f>
        <v>0</v>
      </c>
    </row>
    <row r="24" spans="1:16" ht="25.5" x14ac:dyDescent="0.2">
      <c r="A24" s="18"/>
      <c r="B24" s="48" t="s">
        <v>25</v>
      </c>
      <c r="C24" s="47"/>
      <c r="D24" s="47"/>
      <c r="E24" s="47"/>
      <c r="F24" s="47"/>
      <c r="G24" s="52">
        <f>ABS('Formato 7c A1'!G24/1000)</f>
        <v>0</v>
      </c>
      <c r="H24" s="52">
        <f>ABS('Formato 7c A1'!H24/1000)</f>
        <v>0</v>
      </c>
    </row>
    <row r="25" spans="1:16" ht="25.5" x14ac:dyDescent="0.2">
      <c r="A25" s="18"/>
      <c r="B25" s="48" t="s">
        <v>26</v>
      </c>
      <c r="C25" s="47"/>
      <c r="D25" s="47"/>
      <c r="E25" s="47"/>
      <c r="F25" s="47"/>
      <c r="G25" s="52">
        <f>ABS('Formato 7c A1'!G25/1000)</f>
        <v>410.52199999999999</v>
      </c>
      <c r="H25" s="52">
        <f>ABS('Formato 7c A1'!H25/1000)</f>
        <v>450</v>
      </c>
      <c r="I25" s="59" t="s">
        <v>100</v>
      </c>
      <c r="J25" s="61" t="s">
        <v>98</v>
      </c>
      <c r="K25" s="60" t="s">
        <v>104</v>
      </c>
      <c r="L25" s="61"/>
      <c r="N25" s="58"/>
      <c r="P25" s="62"/>
    </row>
    <row r="26" spans="1:16" x14ac:dyDescent="0.2">
      <c r="A26" s="18"/>
      <c r="B26" s="49"/>
      <c r="C26" s="47"/>
      <c r="D26" s="47"/>
      <c r="E26" s="47"/>
      <c r="F26" s="47"/>
      <c r="G26" s="52"/>
      <c r="H26" s="52"/>
    </row>
    <row r="27" spans="1:16" x14ac:dyDescent="0.2">
      <c r="B27" s="6" t="s">
        <v>51</v>
      </c>
      <c r="C27" s="47"/>
      <c r="D27" s="47"/>
      <c r="E27" s="47"/>
      <c r="F27" s="47"/>
      <c r="G27" s="52">
        <f>ABS('Formato 7c A1'!G27/1000)</f>
        <v>0</v>
      </c>
      <c r="H27" s="52"/>
    </row>
    <row r="28" spans="1:16" x14ac:dyDescent="0.2">
      <c r="B28" s="49" t="s">
        <v>52</v>
      </c>
      <c r="C28" s="47"/>
      <c r="D28" s="47"/>
      <c r="E28" s="47"/>
      <c r="F28" s="47"/>
      <c r="G28" s="52"/>
      <c r="H28" s="52"/>
    </row>
    <row r="29" spans="1:16" x14ac:dyDescent="0.2">
      <c r="B29" s="49"/>
      <c r="C29" s="47"/>
      <c r="D29" s="47"/>
      <c r="E29" s="47"/>
      <c r="F29" s="47"/>
      <c r="G29" s="52"/>
      <c r="H29" s="52"/>
    </row>
    <row r="30" spans="1:16" x14ac:dyDescent="0.2">
      <c r="B30" s="6" t="s">
        <v>53</v>
      </c>
      <c r="C30" s="47"/>
      <c r="D30" s="47"/>
      <c r="E30" s="47"/>
      <c r="F30" s="47"/>
      <c r="G30" s="52">
        <f>+G27+G20+G6</f>
        <v>2895950.2957700002</v>
      </c>
      <c r="H30" s="52">
        <f>+H27+H20+H6</f>
        <v>3029431.2954399991</v>
      </c>
    </row>
    <row r="31" spans="1:16" x14ac:dyDescent="0.2">
      <c r="B31" s="49"/>
      <c r="C31" s="47"/>
      <c r="D31" s="47"/>
      <c r="E31" s="47"/>
      <c r="F31" s="47"/>
      <c r="G31" s="52"/>
      <c r="H31" s="52"/>
    </row>
    <row r="32" spans="1:16" x14ac:dyDescent="0.2">
      <c r="B32" s="8" t="s">
        <v>30</v>
      </c>
      <c r="C32" s="47"/>
      <c r="D32" s="47"/>
      <c r="E32" s="47"/>
      <c r="F32" s="47"/>
      <c r="G32" s="52"/>
      <c r="H32" s="52"/>
    </row>
    <row r="33" spans="2:8" ht="25.5" x14ac:dyDescent="0.2">
      <c r="B33" s="9" t="s">
        <v>31</v>
      </c>
      <c r="C33" s="47"/>
      <c r="D33" s="47"/>
      <c r="E33" s="47"/>
      <c r="F33" s="47"/>
      <c r="G33" s="52"/>
      <c r="H33" s="52"/>
    </row>
    <row r="34" spans="2:8" ht="38.25" x14ac:dyDescent="0.2">
      <c r="B34" s="9" t="s">
        <v>32</v>
      </c>
      <c r="C34" s="47"/>
      <c r="D34" s="47"/>
      <c r="E34" s="47"/>
      <c r="F34" s="47"/>
      <c r="G34" s="52"/>
      <c r="H34" s="52"/>
    </row>
    <row r="35" spans="2:8" x14ac:dyDescent="0.2">
      <c r="B35" s="8" t="s">
        <v>33</v>
      </c>
      <c r="C35" s="47"/>
      <c r="D35" s="47"/>
      <c r="E35" s="47"/>
      <c r="F35" s="47"/>
      <c r="G35" s="52"/>
      <c r="H35" s="52"/>
    </row>
    <row r="36" spans="2:8" ht="13.5" thickBot="1" x14ac:dyDescent="0.25">
      <c r="B36" s="50"/>
      <c r="C36" s="51"/>
      <c r="D36" s="51"/>
      <c r="E36" s="51"/>
      <c r="F36" s="51"/>
      <c r="G36" s="53"/>
      <c r="H36" s="53"/>
    </row>
    <row r="38" spans="2:8" x14ac:dyDescent="0.2">
      <c r="G38" s="54" t="e">
        <f>+#REF!/1000</f>
        <v>#REF!</v>
      </c>
      <c r="H38" s="54" t="e">
        <f>+#REF!/1000</f>
        <v>#REF!</v>
      </c>
    </row>
    <row r="39" spans="2:8" x14ac:dyDescent="0.2">
      <c r="G39" s="54" t="e">
        <f>+G30-G38</f>
        <v>#REF!</v>
      </c>
      <c r="H39" s="54" t="e">
        <f>+H30-H38</f>
        <v>#REF!</v>
      </c>
    </row>
    <row r="40" spans="2:8" x14ac:dyDescent="0.2">
      <c r="H40" s="54"/>
    </row>
  </sheetData>
  <mergeCells count="3">
    <mergeCell ref="B1:H1"/>
    <mergeCell ref="B2:H2"/>
    <mergeCell ref="B3:H3"/>
  </mergeCells>
  <conditionalFormatting sqref="L25">
    <cfRule type="duplicateValues" dxfId="1" priority="2"/>
  </conditionalFormatting>
  <conditionalFormatting sqref="J25">
    <cfRule type="duplicateValues" dxfId="0" priority="1"/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scale="10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32"/>
  <sheetViews>
    <sheetView workbookViewId="0">
      <selection activeCell="M25" sqref="M25"/>
    </sheetView>
  </sheetViews>
  <sheetFormatPr baseColWidth="10" defaultColWidth="11.42578125" defaultRowHeight="12.75" x14ac:dyDescent="0.2"/>
  <cols>
    <col min="1" max="1" width="11.42578125" style="1"/>
    <col min="2" max="2" width="46.28515625" style="1" customWidth="1"/>
    <col min="3" max="6" width="0" style="1" hidden="1" customWidth="1"/>
    <col min="7" max="8" width="15.85546875" style="1" bestFit="1" customWidth="1"/>
    <col min="9" max="9" width="11.42578125" style="1"/>
    <col min="10" max="10" width="10.7109375" style="1" customWidth="1"/>
    <col min="11" max="16384" width="11.42578125" style="1"/>
  </cols>
  <sheetData>
    <row r="1" spans="1:8" x14ac:dyDescent="0.2">
      <c r="B1" s="121" t="s">
        <v>109</v>
      </c>
      <c r="C1" s="122"/>
      <c r="D1" s="122"/>
      <c r="E1" s="122"/>
      <c r="F1" s="122"/>
      <c r="G1" s="122"/>
      <c r="H1" s="123"/>
    </row>
    <row r="2" spans="1:8" x14ac:dyDescent="0.2">
      <c r="B2" s="124" t="s">
        <v>54</v>
      </c>
      <c r="C2" s="125"/>
      <c r="D2" s="125"/>
      <c r="E2" s="125"/>
      <c r="F2" s="125"/>
      <c r="G2" s="125"/>
      <c r="H2" s="126"/>
    </row>
    <row r="3" spans="1:8" ht="13.5" thickBot="1" x14ac:dyDescent="0.25">
      <c r="B3" s="124" t="s">
        <v>110</v>
      </c>
      <c r="C3" s="125"/>
      <c r="D3" s="125"/>
      <c r="E3" s="125"/>
      <c r="F3" s="125"/>
      <c r="G3" s="125"/>
      <c r="H3" s="126"/>
    </row>
    <row r="4" spans="1:8" ht="15.75" thickBot="1" x14ac:dyDescent="0.25">
      <c r="B4" s="2" t="s">
        <v>3</v>
      </c>
      <c r="C4" s="41" t="s">
        <v>37</v>
      </c>
      <c r="D4" s="41" t="s">
        <v>38</v>
      </c>
      <c r="E4" s="41" t="s">
        <v>39</v>
      </c>
      <c r="F4" s="41" t="s">
        <v>40</v>
      </c>
      <c r="G4" s="41">
        <v>2016</v>
      </c>
      <c r="H4" s="41">
        <v>2017</v>
      </c>
    </row>
    <row r="5" spans="1:8" x14ac:dyDescent="0.2">
      <c r="B5" s="42" t="s">
        <v>86</v>
      </c>
      <c r="C5" s="43"/>
      <c r="D5" s="43"/>
      <c r="E5" s="43"/>
      <c r="F5" s="43"/>
      <c r="G5" s="66" t="e">
        <f>SUM(G6:G14)</f>
        <v>#REF!</v>
      </c>
      <c r="H5" s="66" t="e">
        <f>SUM(H6:H14)</f>
        <v>#REF!</v>
      </c>
    </row>
    <row r="6" spans="1:8" x14ac:dyDescent="0.2">
      <c r="A6" s="18" t="s">
        <v>76</v>
      </c>
      <c r="B6" s="44" t="s">
        <v>55</v>
      </c>
      <c r="C6" s="43"/>
      <c r="D6" s="43"/>
      <c r="E6" s="43"/>
      <c r="F6" s="43"/>
      <c r="G6" s="64" t="e">
        <f>+#REF!/1000</f>
        <v>#REF!</v>
      </c>
      <c r="H6" s="64" t="e">
        <f>+#REF!/1000</f>
        <v>#REF!</v>
      </c>
    </row>
    <row r="7" spans="1:8" x14ac:dyDescent="0.2">
      <c r="A7" s="18" t="s">
        <v>77</v>
      </c>
      <c r="B7" s="44" t="s">
        <v>56</v>
      </c>
      <c r="C7" s="43"/>
      <c r="D7" s="43"/>
      <c r="E7" s="43"/>
      <c r="F7" s="43"/>
      <c r="G7" s="64" t="e">
        <f>+#REF!/1000</f>
        <v>#REF!</v>
      </c>
      <c r="H7" s="64" t="e">
        <f>+#REF!/1000</f>
        <v>#REF!</v>
      </c>
    </row>
    <row r="8" spans="1:8" x14ac:dyDescent="0.2">
      <c r="A8" s="18" t="s">
        <v>78</v>
      </c>
      <c r="B8" s="44" t="s">
        <v>57</v>
      </c>
      <c r="C8" s="43"/>
      <c r="D8" s="43"/>
      <c r="E8" s="43"/>
      <c r="F8" s="43"/>
      <c r="G8" s="64" t="e">
        <f>+#REF!/1000</f>
        <v>#REF!</v>
      </c>
      <c r="H8" s="64" t="e">
        <f>+#REF!/1000</f>
        <v>#REF!</v>
      </c>
    </row>
    <row r="9" spans="1:8" ht="25.5" x14ac:dyDescent="0.2">
      <c r="A9" s="18" t="s">
        <v>79</v>
      </c>
      <c r="B9" s="44" t="s">
        <v>58</v>
      </c>
      <c r="C9" s="43"/>
      <c r="D9" s="43"/>
      <c r="E9" s="43"/>
      <c r="F9" s="43"/>
      <c r="G9" s="64" t="e">
        <f>+#REF!/1000</f>
        <v>#REF!</v>
      </c>
      <c r="H9" s="64" t="e">
        <f>+#REF!/1000</f>
        <v>#REF!</v>
      </c>
    </row>
    <row r="10" spans="1:8" x14ac:dyDescent="0.2">
      <c r="A10" s="18" t="s">
        <v>80</v>
      </c>
      <c r="B10" s="44" t="s">
        <v>59</v>
      </c>
      <c r="C10" s="43"/>
      <c r="D10" s="43"/>
      <c r="E10" s="43"/>
      <c r="F10" s="43"/>
      <c r="G10" s="64" t="e">
        <f>+#REF!/1000</f>
        <v>#REF!</v>
      </c>
      <c r="H10" s="64" t="e">
        <f>+#REF!/1000</f>
        <v>#REF!</v>
      </c>
    </row>
    <row r="11" spans="1:8" x14ac:dyDescent="0.2">
      <c r="A11" s="18" t="s">
        <v>81</v>
      </c>
      <c r="B11" s="44" t="s">
        <v>60</v>
      </c>
      <c r="C11" s="43"/>
      <c r="D11" s="43"/>
      <c r="E11" s="43"/>
      <c r="F11" s="43"/>
      <c r="G11" s="64" t="e">
        <f>+#REF!/1000</f>
        <v>#REF!</v>
      </c>
      <c r="H11" s="64" t="e">
        <f>+#REF!/1000</f>
        <v>#REF!</v>
      </c>
    </row>
    <row r="12" spans="1:8" x14ac:dyDescent="0.2">
      <c r="A12" s="18" t="s">
        <v>82</v>
      </c>
      <c r="B12" s="44" t="s">
        <v>61</v>
      </c>
      <c r="C12" s="43"/>
      <c r="D12" s="43"/>
      <c r="E12" s="43"/>
      <c r="F12" s="43"/>
      <c r="G12" s="64" t="e">
        <f>+#REF!/1000</f>
        <v>#REF!</v>
      </c>
      <c r="H12" s="64" t="e">
        <f>+#REF!/1000</f>
        <v>#REF!</v>
      </c>
    </row>
    <row r="13" spans="1:8" x14ac:dyDescent="0.2">
      <c r="A13" s="18" t="s">
        <v>83</v>
      </c>
      <c r="B13" s="44" t="s">
        <v>62</v>
      </c>
      <c r="C13" s="43"/>
      <c r="D13" s="43"/>
      <c r="E13" s="43"/>
      <c r="F13" s="43"/>
      <c r="G13" s="64" t="e">
        <f>+#REF!/1000</f>
        <v>#REF!</v>
      </c>
      <c r="H13" s="64" t="e">
        <f>+#REF!/1000</f>
        <v>#REF!</v>
      </c>
    </row>
    <row r="14" spans="1:8" x14ac:dyDescent="0.2">
      <c r="A14" s="18" t="s">
        <v>84</v>
      </c>
      <c r="B14" s="44" t="s">
        <v>63</v>
      </c>
      <c r="C14" s="43"/>
      <c r="D14" s="43"/>
      <c r="E14" s="43"/>
      <c r="F14" s="43"/>
      <c r="G14" s="64" t="e">
        <f>+#REF!/1000</f>
        <v>#REF!</v>
      </c>
      <c r="H14" s="64" t="e">
        <f>+#REF!/1000</f>
        <v>#REF!</v>
      </c>
    </row>
    <row r="15" spans="1:8" x14ac:dyDescent="0.2">
      <c r="A15" s="18"/>
      <c r="B15" s="44"/>
      <c r="C15" s="43"/>
      <c r="D15" s="43"/>
      <c r="E15" s="43"/>
      <c r="F15" s="43"/>
      <c r="G15" s="64"/>
      <c r="H15" s="64"/>
    </row>
    <row r="16" spans="1:8" x14ac:dyDescent="0.2">
      <c r="A16" s="18"/>
      <c r="B16" s="42" t="s">
        <v>64</v>
      </c>
      <c r="C16" s="43"/>
      <c r="D16" s="43"/>
      <c r="E16" s="43"/>
      <c r="F16" s="43"/>
      <c r="G16" s="66" t="e">
        <f>SUM(G17:G25)</f>
        <v>#REF!</v>
      </c>
      <c r="H16" s="66" t="e">
        <f>SUM(H17:H25)</f>
        <v>#REF!</v>
      </c>
    </row>
    <row r="17" spans="1:8" x14ac:dyDescent="0.2">
      <c r="A17" s="18" t="s">
        <v>67</v>
      </c>
      <c r="B17" s="44" t="s">
        <v>55</v>
      </c>
      <c r="C17" s="43"/>
      <c r="D17" s="43"/>
      <c r="E17" s="43"/>
      <c r="F17" s="43"/>
      <c r="G17" s="64" t="e">
        <f>+#REF!/1000</f>
        <v>#REF!</v>
      </c>
      <c r="H17" s="64" t="e">
        <f>+#REF!/1000</f>
        <v>#REF!</v>
      </c>
    </row>
    <row r="18" spans="1:8" x14ac:dyDescent="0.2">
      <c r="A18" s="18" t="s">
        <v>68</v>
      </c>
      <c r="B18" s="44" t="s">
        <v>56</v>
      </c>
      <c r="C18" s="43"/>
      <c r="D18" s="43"/>
      <c r="E18" s="43"/>
      <c r="F18" s="43"/>
      <c r="G18" s="64" t="e">
        <f>+#REF!/1000</f>
        <v>#REF!</v>
      </c>
      <c r="H18" s="64" t="e">
        <f>+#REF!/1000</f>
        <v>#REF!</v>
      </c>
    </row>
    <row r="19" spans="1:8" x14ac:dyDescent="0.2">
      <c r="A19" s="18" t="s">
        <v>69</v>
      </c>
      <c r="B19" s="44" t="s">
        <v>57</v>
      </c>
      <c r="C19" s="43"/>
      <c r="D19" s="43"/>
      <c r="E19" s="43"/>
      <c r="F19" s="43"/>
      <c r="G19" s="64" t="e">
        <f>+#REF!/1000</f>
        <v>#REF!</v>
      </c>
      <c r="H19" s="64" t="e">
        <f>+#REF!/1000</f>
        <v>#REF!</v>
      </c>
    </row>
    <row r="20" spans="1:8" ht="25.5" x14ac:dyDescent="0.2">
      <c r="A20" s="18" t="s">
        <v>70</v>
      </c>
      <c r="B20" s="44" t="s">
        <v>58</v>
      </c>
      <c r="C20" s="43"/>
      <c r="D20" s="43"/>
      <c r="E20" s="43"/>
      <c r="F20" s="43"/>
      <c r="G20" s="64" t="e">
        <f>+#REF!/1000</f>
        <v>#REF!</v>
      </c>
      <c r="H20" s="64" t="e">
        <f>+#REF!/1000</f>
        <v>#REF!</v>
      </c>
    </row>
    <row r="21" spans="1:8" x14ac:dyDescent="0.2">
      <c r="A21" s="18" t="s">
        <v>71</v>
      </c>
      <c r="B21" s="44" t="s">
        <v>59</v>
      </c>
      <c r="C21" s="43"/>
      <c r="D21" s="43"/>
      <c r="E21" s="43"/>
      <c r="F21" s="43"/>
      <c r="G21" s="64" t="e">
        <f>+#REF!/1000</f>
        <v>#REF!</v>
      </c>
      <c r="H21" s="64" t="e">
        <f>+#REF!/1000</f>
        <v>#REF!</v>
      </c>
    </row>
    <row r="22" spans="1:8" x14ac:dyDescent="0.2">
      <c r="A22" s="18" t="s">
        <v>72</v>
      </c>
      <c r="B22" s="44" t="s">
        <v>60</v>
      </c>
      <c r="C22" s="43"/>
      <c r="D22" s="43"/>
      <c r="E22" s="43"/>
      <c r="F22" s="43"/>
      <c r="G22" s="64" t="e">
        <f>+#REF!/1000</f>
        <v>#REF!</v>
      </c>
      <c r="H22" s="64" t="e">
        <f>+#REF!/1000</f>
        <v>#REF!</v>
      </c>
    </row>
    <row r="23" spans="1:8" x14ac:dyDescent="0.2">
      <c r="A23" s="18" t="s">
        <v>73</v>
      </c>
      <c r="B23" s="44" t="s">
        <v>61</v>
      </c>
      <c r="C23" s="43"/>
      <c r="D23" s="43"/>
      <c r="E23" s="43"/>
      <c r="F23" s="43"/>
      <c r="G23" s="64" t="e">
        <f>+#REF!/1000</f>
        <v>#REF!</v>
      </c>
      <c r="H23" s="64" t="e">
        <f>+#REF!/1000</f>
        <v>#REF!</v>
      </c>
    </row>
    <row r="24" spans="1:8" x14ac:dyDescent="0.2">
      <c r="A24" s="18" t="s">
        <v>74</v>
      </c>
      <c r="B24" s="44" t="s">
        <v>65</v>
      </c>
      <c r="C24" s="43"/>
      <c r="D24" s="43"/>
      <c r="E24" s="43"/>
      <c r="F24" s="43"/>
      <c r="G24" s="64" t="e">
        <f>+#REF!/1000</f>
        <v>#REF!</v>
      </c>
      <c r="H24" s="64" t="e">
        <f>+#REF!/1000</f>
        <v>#REF!</v>
      </c>
    </row>
    <row r="25" spans="1:8" x14ac:dyDescent="0.2">
      <c r="A25" s="18" t="s">
        <v>75</v>
      </c>
      <c r="B25" s="44" t="s">
        <v>63</v>
      </c>
      <c r="C25" s="43"/>
      <c r="D25" s="43"/>
      <c r="E25" s="43"/>
      <c r="F25" s="43"/>
      <c r="G25" s="64" t="e">
        <f>+#REF!/1000</f>
        <v>#REF!</v>
      </c>
      <c r="H25" s="64" t="e">
        <f>+#REF!/1000</f>
        <v>#REF!</v>
      </c>
    </row>
    <row r="26" spans="1:8" x14ac:dyDescent="0.2">
      <c r="B26" s="44"/>
      <c r="C26" s="43"/>
      <c r="D26" s="43"/>
      <c r="E26" s="43"/>
      <c r="F26" s="43"/>
      <c r="G26" s="64"/>
      <c r="H26" s="64"/>
    </row>
    <row r="27" spans="1:8" x14ac:dyDescent="0.2">
      <c r="B27" s="42" t="s">
        <v>66</v>
      </c>
      <c r="C27" s="43"/>
      <c r="D27" s="43"/>
      <c r="E27" s="43"/>
      <c r="F27" s="43"/>
      <c r="G27" s="66" t="e">
        <f>+G16+G5</f>
        <v>#REF!</v>
      </c>
      <c r="H27" s="66" t="e">
        <f>+H16+H5</f>
        <v>#REF!</v>
      </c>
    </row>
    <row r="28" spans="1:8" ht="13.5" thickBot="1" x14ac:dyDescent="0.25">
      <c r="B28" s="45"/>
      <c r="C28" s="46"/>
      <c r="D28" s="46"/>
      <c r="E28" s="46"/>
      <c r="F28" s="46"/>
      <c r="G28" s="65"/>
      <c r="H28" s="65"/>
    </row>
    <row r="29" spans="1:8" x14ac:dyDescent="0.2">
      <c r="G29" s="22"/>
      <c r="H29" s="22"/>
    </row>
    <row r="30" spans="1:8" x14ac:dyDescent="0.2">
      <c r="G30" s="22"/>
      <c r="H30" s="22"/>
    </row>
    <row r="31" spans="1:8" x14ac:dyDescent="0.2">
      <c r="G31" s="22" t="e">
        <f>+#REF!/1000</f>
        <v>#REF!</v>
      </c>
      <c r="H31" s="22" t="e">
        <f>+#REF!/1000</f>
        <v>#REF!</v>
      </c>
    </row>
    <row r="32" spans="1:8" x14ac:dyDescent="0.2">
      <c r="G32" s="54" t="e">
        <f>+G27-G31</f>
        <v>#REF!</v>
      </c>
      <c r="H32" s="54" t="e">
        <f>+H27-H31</f>
        <v>#REF!</v>
      </c>
    </row>
  </sheetData>
  <mergeCells count="3">
    <mergeCell ref="B1:H1"/>
    <mergeCell ref="B2:H2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scale="1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4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5" sqref="C5:C6"/>
    </sheetView>
  </sheetViews>
  <sheetFormatPr baseColWidth="10" defaultColWidth="11.42578125" defaultRowHeight="12.75" x14ac:dyDescent="0.2"/>
  <cols>
    <col min="1" max="1" width="3.5703125" style="1" customWidth="1"/>
    <col min="2" max="2" width="38.5703125" style="1" customWidth="1"/>
    <col min="3" max="3" width="14.140625" style="22" bestFit="1" customWidth="1"/>
    <col min="4" max="4" width="15.5703125" style="1" bestFit="1" customWidth="1"/>
    <col min="5" max="16384" width="11.42578125" style="1"/>
  </cols>
  <sheetData>
    <row r="1" spans="2:4" x14ac:dyDescent="0.2">
      <c r="B1" s="138" t="s">
        <v>109</v>
      </c>
      <c r="C1" s="139"/>
      <c r="D1" s="140"/>
    </row>
    <row r="2" spans="2:4" x14ac:dyDescent="0.2">
      <c r="B2" s="141" t="s">
        <v>180</v>
      </c>
      <c r="C2" s="125"/>
      <c r="D2" s="142"/>
    </row>
    <row r="3" spans="2:4" x14ac:dyDescent="0.2">
      <c r="B3" s="143" t="s">
        <v>1</v>
      </c>
      <c r="C3" s="144"/>
      <c r="D3" s="145"/>
    </row>
    <row r="4" spans="2:4" x14ac:dyDescent="0.2">
      <c r="B4" s="146" t="s">
        <v>2</v>
      </c>
      <c r="C4" s="147"/>
      <c r="D4" s="148"/>
    </row>
    <row r="5" spans="2:4" x14ac:dyDescent="0.2">
      <c r="B5" s="149" t="s">
        <v>3</v>
      </c>
      <c r="C5" s="150" t="s">
        <v>111</v>
      </c>
      <c r="D5" s="150" t="s">
        <v>112</v>
      </c>
    </row>
    <row r="6" spans="2:4" ht="15.75" customHeight="1" thickBot="1" x14ac:dyDescent="0.25">
      <c r="B6" s="128"/>
      <c r="C6" s="130"/>
      <c r="D6" s="130"/>
    </row>
    <row r="7" spans="2:4" x14ac:dyDescent="0.2">
      <c r="B7" s="71"/>
      <c r="C7" s="72"/>
      <c r="D7" s="73"/>
    </row>
    <row r="8" spans="2:4" ht="25.5" x14ac:dyDescent="0.2">
      <c r="B8" s="74" t="s">
        <v>8</v>
      </c>
      <c r="C8" s="72">
        <v>2732200423</v>
      </c>
      <c r="D8" s="72">
        <v>2814166435.6900001</v>
      </c>
    </row>
    <row r="9" spans="2:4" x14ac:dyDescent="0.2">
      <c r="B9" s="75" t="s">
        <v>9</v>
      </c>
      <c r="C9" s="72">
        <v>1223719322</v>
      </c>
      <c r="D9" s="76">
        <v>1260430901.6600001</v>
      </c>
    </row>
    <row r="10" spans="2:4" ht="25.5" x14ac:dyDescent="0.2">
      <c r="B10" s="75" t="s">
        <v>10</v>
      </c>
      <c r="C10" s="72">
        <v>0</v>
      </c>
      <c r="D10" s="76">
        <v>0</v>
      </c>
    </row>
    <row r="11" spans="2:4" x14ac:dyDescent="0.2">
      <c r="B11" s="75" t="s">
        <v>11</v>
      </c>
      <c r="C11" s="72">
        <v>0</v>
      </c>
      <c r="D11" s="76">
        <v>0</v>
      </c>
    </row>
    <row r="12" spans="2:4" x14ac:dyDescent="0.2">
      <c r="B12" s="75" t="s">
        <v>12</v>
      </c>
      <c r="C12" s="72">
        <v>121833997</v>
      </c>
      <c r="D12" s="76">
        <v>125489016.91</v>
      </c>
    </row>
    <row r="13" spans="2:4" x14ac:dyDescent="0.2">
      <c r="B13" s="75" t="s">
        <v>13</v>
      </c>
      <c r="C13" s="72">
        <v>129951293</v>
      </c>
      <c r="D13" s="76">
        <v>133849831.79000001</v>
      </c>
    </row>
    <row r="14" spans="2:4" x14ac:dyDescent="0.2">
      <c r="B14" s="75" t="s">
        <v>14</v>
      </c>
      <c r="C14" s="72">
        <v>72693750</v>
      </c>
      <c r="D14" s="76">
        <v>74874562.5</v>
      </c>
    </row>
    <row r="15" spans="2:4" ht="25.5" x14ac:dyDescent="0.2">
      <c r="B15" s="75" t="s">
        <v>15</v>
      </c>
      <c r="C15" s="72">
        <v>0</v>
      </c>
      <c r="D15" s="76">
        <v>0</v>
      </c>
    </row>
    <row r="16" spans="2:4" x14ac:dyDescent="0.2">
      <c r="B16" s="75" t="s">
        <v>16</v>
      </c>
      <c r="C16" s="72">
        <v>1084401905</v>
      </c>
      <c r="D16" s="76">
        <v>1116933962.1500001</v>
      </c>
    </row>
    <row r="17" spans="2:6" ht="25.5" x14ac:dyDescent="0.2">
      <c r="B17" s="75" t="s">
        <v>17</v>
      </c>
      <c r="C17" s="72">
        <v>32621438</v>
      </c>
      <c r="D17" s="76">
        <v>33600081.140000001</v>
      </c>
    </row>
    <row r="18" spans="2:6" x14ac:dyDescent="0.2">
      <c r="B18" s="75" t="s">
        <v>18</v>
      </c>
      <c r="C18" s="72"/>
      <c r="D18" s="76">
        <v>0</v>
      </c>
    </row>
    <row r="19" spans="2:6" x14ac:dyDescent="0.2">
      <c r="B19" s="75" t="s">
        <v>19</v>
      </c>
      <c r="C19" s="72">
        <v>0</v>
      </c>
      <c r="D19" s="76">
        <v>0</v>
      </c>
    </row>
    <row r="20" spans="2:6" x14ac:dyDescent="0.2">
      <c r="B20" s="75" t="s">
        <v>20</v>
      </c>
      <c r="C20" s="72">
        <v>66978718</v>
      </c>
      <c r="D20" s="76">
        <v>68988079.540000007</v>
      </c>
    </row>
    <row r="21" spans="2:6" x14ac:dyDescent="0.2">
      <c r="B21" s="71"/>
      <c r="C21" s="72"/>
      <c r="D21" s="73"/>
    </row>
    <row r="22" spans="2:6" ht="25.5" x14ac:dyDescent="0.2">
      <c r="B22" s="74" t="s">
        <v>21</v>
      </c>
      <c r="C22" s="77">
        <v>223771459</v>
      </c>
      <c r="D22" s="77">
        <v>230484602.76999998</v>
      </c>
    </row>
    <row r="23" spans="2:6" x14ac:dyDescent="0.2">
      <c r="B23" s="75" t="s">
        <v>22</v>
      </c>
      <c r="C23" s="72">
        <v>175757341</v>
      </c>
      <c r="D23" s="76">
        <v>181030061.22999999</v>
      </c>
    </row>
    <row r="24" spans="2:6" x14ac:dyDescent="0.2">
      <c r="B24" s="75" t="s">
        <v>23</v>
      </c>
      <c r="C24" s="72">
        <v>46984118</v>
      </c>
      <c r="D24" s="76">
        <v>48393641.539999999</v>
      </c>
    </row>
    <row r="25" spans="2:6" x14ac:dyDescent="0.2">
      <c r="B25" s="75" t="s">
        <v>24</v>
      </c>
      <c r="C25" s="72"/>
      <c r="D25" s="76">
        <v>0</v>
      </c>
    </row>
    <row r="26" spans="2:6" ht="25.5" x14ac:dyDescent="0.2">
      <c r="B26" s="75" t="s">
        <v>25</v>
      </c>
      <c r="C26" s="72"/>
      <c r="D26" s="76">
        <v>0</v>
      </c>
    </row>
    <row r="27" spans="2:6" ht="25.5" x14ac:dyDescent="0.25">
      <c r="B27" s="75" t="s">
        <v>26</v>
      </c>
      <c r="C27" s="72">
        <v>1030000</v>
      </c>
      <c r="D27" s="76">
        <v>1060900</v>
      </c>
      <c r="E27" s="33"/>
      <c r="F27" s="34"/>
    </row>
    <row r="28" spans="2:6" x14ac:dyDescent="0.2">
      <c r="B28" s="71"/>
      <c r="C28" s="72"/>
      <c r="D28" s="73"/>
    </row>
    <row r="29" spans="2:6" ht="25.5" x14ac:dyDescent="0.2">
      <c r="B29" s="74" t="s">
        <v>27</v>
      </c>
      <c r="C29" s="72"/>
      <c r="D29" s="73"/>
    </row>
    <row r="30" spans="2:6" ht="25.5" x14ac:dyDescent="0.2">
      <c r="B30" s="75" t="s">
        <v>28</v>
      </c>
      <c r="C30" s="72"/>
      <c r="D30" s="73"/>
    </row>
    <row r="31" spans="2:6" x14ac:dyDescent="0.2">
      <c r="B31" s="71"/>
      <c r="C31" s="72"/>
      <c r="D31" s="73"/>
    </row>
    <row r="32" spans="2:6" x14ac:dyDescent="0.2">
      <c r="B32" s="74" t="s">
        <v>29</v>
      </c>
      <c r="C32" s="72">
        <f>+C8+C22+C29</f>
        <v>2955971882</v>
      </c>
      <c r="D32" s="72">
        <f>+D8+D22+D29</f>
        <v>3044651038.46</v>
      </c>
    </row>
    <row r="33" spans="2:4" x14ac:dyDescent="0.2">
      <c r="B33" s="71"/>
      <c r="C33" s="72"/>
      <c r="D33" s="73"/>
    </row>
    <row r="34" spans="2:4" x14ac:dyDescent="0.2">
      <c r="B34" s="78" t="s">
        <v>30</v>
      </c>
      <c r="C34" s="72"/>
      <c r="D34" s="73"/>
    </row>
    <row r="35" spans="2:4" ht="38.25" x14ac:dyDescent="0.2">
      <c r="B35" s="79" t="s">
        <v>31</v>
      </c>
      <c r="C35" s="80">
        <v>0</v>
      </c>
      <c r="D35" s="81">
        <v>0</v>
      </c>
    </row>
    <row r="36" spans="2:4" ht="38.25" x14ac:dyDescent="0.2">
      <c r="B36" s="79" t="s">
        <v>32</v>
      </c>
      <c r="C36" s="80">
        <v>0</v>
      </c>
      <c r="D36" s="81">
        <v>0</v>
      </c>
    </row>
    <row r="37" spans="2:4" ht="25.5" x14ac:dyDescent="0.2">
      <c r="B37" s="78" t="s">
        <v>33</v>
      </c>
      <c r="C37" s="80">
        <v>0</v>
      </c>
      <c r="D37" s="81">
        <v>0</v>
      </c>
    </row>
    <row r="38" spans="2:4" ht="13.5" thickBot="1" x14ac:dyDescent="0.25">
      <c r="B38" s="82"/>
      <c r="C38" s="83"/>
      <c r="D38" s="84"/>
    </row>
    <row r="40" spans="2:4" x14ac:dyDescent="0.2">
      <c r="B40" s="25"/>
    </row>
    <row r="41" spans="2:4" x14ac:dyDescent="0.2">
      <c r="B41" s="25"/>
    </row>
  </sheetData>
  <mergeCells count="7">
    <mergeCell ref="B1:D1"/>
    <mergeCell ref="B2:D2"/>
    <mergeCell ref="B3:D3"/>
    <mergeCell ref="B4:D4"/>
    <mergeCell ref="B5:B6"/>
    <mergeCell ref="D5:D6"/>
    <mergeCell ref="C5:C6"/>
  </mergeCells>
  <pageMargins left="0.7" right="0.7" top="0.75" bottom="0.75" header="0.3" footer="0.3"/>
  <pageSetup orientation="portrait" r:id="rId1"/>
  <ignoredErrors>
    <ignoredError sqref="C5:D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0"/>
  <sheetViews>
    <sheetView topLeftCell="A4" workbookViewId="0">
      <selection activeCell="J15" sqref="J15"/>
    </sheetView>
  </sheetViews>
  <sheetFormatPr baseColWidth="10" defaultColWidth="11.42578125" defaultRowHeight="12.75" x14ac:dyDescent="0.2"/>
  <cols>
    <col min="1" max="1" width="6.42578125" style="1" customWidth="1"/>
    <col min="2" max="2" width="39.42578125" style="1" customWidth="1"/>
    <col min="3" max="6" width="0" style="1" hidden="1" customWidth="1"/>
    <col min="7" max="7" width="16.5703125" style="1" customWidth="1"/>
    <col min="8" max="8" width="16.85546875" style="1" bestFit="1" customWidth="1"/>
    <col min="9" max="16384" width="11.42578125" style="1"/>
  </cols>
  <sheetData>
    <row r="1" spans="1:9" x14ac:dyDescent="0.2">
      <c r="B1" s="121" t="s">
        <v>109</v>
      </c>
      <c r="C1" s="122"/>
      <c r="D1" s="122"/>
      <c r="E1" s="122"/>
      <c r="F1" s="122"/>
      <c r="G1" s="122"/>
      <c r="H1" s="123"/>
    </row>
    <row r="2" spans="1:9" x14ac:dyDescent="0.2">
      <c r="B2" s="124" t="s">
        <v>181</v>
      </c>
      <c r="C2" s="125"/>
      <c r="D2" s="125"/>
      <c r="E2" s="125"/>
      <c r="F2" s="125"/>
      <c r="G2" s="125"/>
      <c r="H2" s="126"/>
    </row>
    <row r="3" spans="1:9" ht="13.5" thickBot="1" x14ac:dyDescent="0.25">
      <c r="B3" s="151" t="s">
        <v>1</v>
      </c>
      <c r="C3" s="152"/>
      <c r="D3" s="152"/>
      <c r="E3" s="152"/>
      <c r="F3" s="152"/>
      <c r="G3" s="152"/>
      <c r="H3" s="153"/>
    </row>
    <row r="4" spans="1:9" ht="15.75" thickBot="1" x14ac:dyDescent="0.25">
      <c r="B4" s="2" t="s">
        <v>3</v>
      </c>
      <c r="C4" s="3" t="s">
        <v>37</v>
      </c>
      <c r="D4" s="3" t="s">
        <v>38</v>
      </c>
      <c r="E4" s="3" t="s">
        <v>39</v>
      </c>
      <c r="F4" s="3" t="s">
        <v>40</v>
      </c>
      <c r="G4" s="3">
        <v>2018</v>
      </c>
      <c r="H4" s="3">
        <v>2019</v>
      </c>
    </row>
    <row r="5" spans="1:9" x14ac:dyDescent="0.2">
      <c r="B5" s="4"/>
      <c r="C5" s="47"/>
      <c r="D5" s="47"/>
      <c r="E5" s="47"/>
      <c r="F5" s="47"/>
      <c r="G5" s="47"/>
      <c r="H5" s="47"/>
    </row>
    <row r="6" spans="1:9" ht="25.5" x14ac:dyDescent="0.2">
      <c r="B6" s="6" t="s">
        <v>41</v>
      </c>
      <c r="C6" s="47"/>
      <c r="D6" s="47"/>
      <c r="E6" s="47"/>
      <c r="F6" s="47"/>
      <c r="G6" s="52">
        <v>2754030884.8500004</v>
      </c>
      <c r="H6" s="52">
        <v>2696141118.9199991</v>
      </c>
    </row>
    <row r="7" spans="1:9" x14ac:dyDescent="0.2">
      <c r="B7" s="48" t="s">
        <v>42</v>
      </c>
      <c r="C7" s="47"/>
      <c r="D7" s="47"/>
      <c r="E7" s="47"/>
      <c r="F7" s="47"/>
      <c r="G7" s="37">
        <v>1180727433.0999999</v>
      </c>
      <c r="H7" s="37">
        <v>1235113187.4699998</v>
      </c>
    </row>
    <row r="8" spans="1:9" ht="25.5" x14ac:dyDescent="0.2">
      <c r="B8" s="48" t="s">
        <v>43</v>
      </c>
      <c r="C8" s="47"/>
      <c r="D8" s="47"/>
      <c r="E8" s="47"/>
      <c r="F8" s="47"/>
      <c r="G8" s="37">
        <v>0</v>
      </c>
      <c r="H8" s="37">
        <v>0</v>
      </c>
    </row>
    <row r="9" spans="1:9" x14ac:dyDescent="0.2">
      <c r="B9" s="48" t="s">
        <v>11</v>
      </c>
      <c r="C9" s="47"/>
      <c r="D9" s="47"/>
      <c r="E9" s="47"/>
      <c r="F9" s="47"/>
      <c r="G9" s="37">
        <v>0</v>
      </c>
      <c r="H9" s="37">
        <v>0</v>
      </c>
    </row>
    <row r="10" spans="1:9" x14ac:dyDescent="0.2">
      <c r="B10" s="48" t="s">
        <v>12</v>
      </c>
      <c r="C10" s="47"/>
      <c r="D10" s="47"/>
      <c r="E10" s="47"/>
      <c r="F10" s="47"/>
      <c r="G10" s="37">
        <v>157779295.09000006</v>
      </c>
      <c r="H10" s="37">
        <v>119161737.56999999</v>
      </c>
    </row>
    <row r="11" spans="1:9" x14ac:dyDescent="0.2">
      <c r="B11" s="48" t="s">
        <v>44</v>
      </c>
      <c r="C11" s="47"/>
      <c r="D11" s="47"/>
      <c r="E11" s="47"/>
      <c r="F11" s="47"/>
      <c r="G11" s="37">
        <v>152012628.67000002</v>
      </c>
      <c r="H11" s="37">
        <v>138394234.07999995</v>
      </c>
    </row>
    <row r="12" spans="1:9" x14ac:dyDescent="0.2">
      <c r="B12" s="48" t="s">
        <v>45</v>
      </c>
      <c r="C12" s="47"/>
      <c r="D12" s="47"/>
      <c r="E12" s="47"/>
      <c r="F12" s="47"/>
      <c r="G12" s="37">
        <v>92837093.439999953</v>
      </c>
      <c r="H12" s="37">
        <v>76726744.049999982</v>
      </c>
    </row>
    <row r="13" spans="1:9" ht="25.5" x14ac:dyDescent="0.2">
      <c r="B13" s="48" t="s">
        <v>15</v>
      </c>
      <c r="C13" s="47"/>
      <c r="D13" s="47"/>
      <c r="E13" s="47"/>
      <c r="F13" s="47"/>
      <c r="G13" s="37">
        <v>0</v>
      </c>
      <c r="H13" s="37">
        <v>0</v>
      </c>
    </row>
    <row r="14" spans="1:9" x14ac:dyDescent="0.2">
      <c r="B14" s="48" t="s">
        <v>16</v>
      </c>
      <c r="C14" s="47"/>
      <c r="D14" s="47"/>
      <c r="E14" s="47"/>
      <c r="F14" s="47"/>
      <c r="G14" s="70">
        <v>1020001000.0600001</v>
      </c>
      <c r="H14" s="70">
        <v>1010937040.8499997</v>
      </c>
      <c r="I14" s="85"/>
    </row>
    <row r="15" spans="1:9" ht="25.5" x14ac:dyDescent="0.2">
      <c r="A15" s="18"/>
      <c r="B15" s="48" t="s">
        <v>46</v>
      </c>
      <c r="C15" s="47"/>
      <c r="D15" s="47"/>
      <c r="E15" s="47"/>
      <c r="F15" s="47"/>
      <c r="G15" s="35">
        <v>38034404.479999997</v>
      </c>
      <c r="H15" s="37">
        <v>38743128.679999992</v>
      </c>
      <c r="I15" s="85"/>
    </row>
    <row r="16" spans="1:9" x14ac:dyDescent="0.2">
      <c r="A16" s="18"/>
      <c r="B16" s="48" t="s">
        <v>47</v>
      </c>
      <c r="C16" s="47"/>
      <c r="D16" s="47"/>
      <c r="E16" s="47"/>
      <c r="F16" s="47"/>
      <c r="G16" s="35"/>
      <c r="H16" s="37">
        <v>0</v>
      </c>
      <c r="I16" s="86"/>
    </row>
    <row r="17" spans="1:9" x14ac:dyDescent="0.2">
      <c r="A17" s="18"/>
      <c r="B17" s="48" t="s">
        <v>48</v>
      </c>
      <c r="C17" s="47"/>
      <c r="D17" s="47"/>
      <c r="E17" s="47"/>
      <c r="F17" s="47"/>
      <c r="G17" s="35">
        <v>0</v>
      </c>
      <c r="H17" s="37">
        <v>0</v>
      </c>
      <c r="I17" s="87"/>
    </row>
    <row r="18" spans="1:9" ht="15" x14ac:dyDescent="0.25">
      <c r="A18" s="18"/>
      <c r="B18" s="48" t="s">
        <v>20</v>
      </c>
      <c r="C18" s="47"/>
      <c r="D18" s="47"/>
      <c r="E18" s="47"/>
      <c r="F18" s="47"/>
      <c r="G18" s="35">
        <v>112639030.00999999</v>
      </c>
      <c r="H18" s="37">
        <v>77065046.219999999</v>
      </c>
      <c r="I18" s="88"/>
    </row>
    <row r="19" spans="1:9" x14ac:dyDescent="0.2">
      <c r="A19" s="18"/>
      <c r="B19" s="49"/>
      <c r="C19" s="47"/>
      <c r="D19" s="47"/>
      <c r="E19" s="47"/>
      <c r="F19" s="47"/>
      <c r="G19" s="35"/>
      <c r="H19" s="5"/>
      <c r="I19" s="86"/>
    </row>
    <row r="20" spans="1:9" ht="27.75" x14ac:dyDescent="0.2">
      <c r="A20" s="18"/>
      <c r="B20" s="6" t="s">
        <v>49</v>
      </c>
      <c r="C20" s="47"/>
      <c r="D20" s="47"/>
      <c r="E20" s="47"/>
      <c r="F20" s="47"/>
      <c r="G20" s="38">
        <v>141919410.92000002</v>
      </c>
      <c r="H20" s="38">
        <v>333290176.51999998</v>
      </c>
      <c r="I20" s="86"/>
    </row>
    <row r="21" spans="1:9" x14ac:dyDescent="0.2">
      <c r="A21" s="85"/>
      <c r="B21" s="48" t="s">
        <v>50</v>
      </c>
      <c r="C21" s="47"/>
      <c r="D21" s="47"/>
      <c r="E21" s="47"/>
      <c r="F21" s="47"/>
      <c r="G21" s="37">
        <v>107338739.46000001</v>
      </c>
      <c r="H21" s="70">
        <v>303087719.56999999</v>
      </c>
      <c r="I21" s="89"/>
    </row>
    <row r="22" spans="1:9" x14ac:dyDescent="0.2">
      <c r="A22" s="18"/>
      <c r="B22" s="48" t="s">
        <v>23</v>
      </c>
      <c r="C22" s="47"/>
      <c r="D22" s="47"/>
      <c r="E22" s="47"/>
      <c r="F22" s="47"/>
      <c r="G22" s="35">
        <v>34170149.460000001</v>
      </c>
      <c r="H22" s="37">
        <v>29752456.949999999</v>
      </c>
      <c r="I22" s="87"/>
    </row>
    <row r="23" spans="1:9" x14ac:dyDescent="0.2">
      <c r="A23" s="18"/>
      <c r="B23" s="48" t="s">
        <v>24</v>
      </c>
      <c r="C23" s="47"/>
      <c r="D23" s="47"/>
      <c r="E23" s="47"/>
      <c r="F23" s="47"/>
      <c r="G23" s="35"/>
      <c r="H23" s="37">
        <v>0</v>
      </c>
      <c r="I23" s="86"/>
    </row>
    <row r="24" spans="1:9" ht="25.5" x14ac:dyDescent="0.2">
      <c r="A24" s="18"/>
      <c r="B24" s="48" t="s">
        <v>25</v>
      </c>
      <c r="C24" s="47"/>
      <c r="D24" s="47"/>
      <c r="E24" s="47"/>
      <c r="F24" s="47"/>
      <c r="G24" s="35"/>
      <c r="H24" s="37">
        <v>0</v>
      </c>
      <c r="I24" s="86"/>
    </row>
    <row r="25" spans="1:9" ht="25.5" x14ac:dyDescent="0.2">
      <c r="A25" s="18"/>
      <c r="B25" s="48" t="s">
        <v>26</v>
      </c>
      <c r="C25" s="47"/>
      <c r="D25" s="47"/>
      <c r="E25" s="47"/>
      <c r="F25" s="47"/>
      <c r="G25" s="35">
        <v>410522</v>
      </c>
      <c r="H25" s="37">
        <v>450000</v>
      </c>
      <c r="I25" s="85"/>
    </row>
    <row r="26" spans="1:9" x14ac:dyDescent="0.2">
      <c r="A26" s="18"/>
      <c r="B26" s="49"/>
      <c r="C26" s="47"/>
      <c r="D26" s="47"/>
      <c r="E26" s="47"/>
      <c r="F26" s="47"/>
      <c r="G26" s="35"/>
      <c r="H26" s="5"/>
      <c r="I26" s="86"/>
    </row>
    <row r="27" spans="1:9" ht="25.5" x14ac:dyDescent="0.2">
      <c r="B27" s="6" t="s">
        <v>51</v>
      </c>
      <c r="C27" s="47"/>
      <c r="D27" s="47"/>
      <c r="E27" s="47"/>
      <c r="F27" s="47"/>
      <c r="G27" s="35"/>
      <c r="H27" s="5"/>
      <c r="I27" s="86"/>
    </row>
    <row r="28" spans="1:9" x14ac:dyDescent="0.2">
      <c r="B28" s="49" t="s">
        <v>52</v>
      </c>
      <c r="C28" s="47"/>
      <c r="D28" s="47"/>
      <c r="E28" s="47"/>
      <c r="F28" s="47"/>
      <c r="G28" s="35"/>
      <c r="H28" s="5"/>
      <c r="I28" s="85"/>
    </row>
    <row r="29" spans="1:9" x14ac:dyDescent="0.2">
      <c r="B29" s="49"/>
      <c r="C29" s="47"/>
      <c r="D29" s="47"/>
      <c r="E29" s="47"/>
      <c r="F29" s="47"/>
      <c r="G29" s="35"/>
      <c r="H29" s="5"/>
      <c r="I29" s="86"/>
    </row>
    <row r="30" spans="1:9" x14ac:dyDescent="0.2">
      <c r="B30" s="6" t="s">
        <v>53</v>
      </c>
      <c r="C30" s="47"/>
      <c r="D30" s="47"/>
      <c r="E30" s="47"/>
      <c r="F30" s="47"/>
      <c r="G30" s="35">
        <v>2895950295.7700005</v>
      </c>
      <c r="H30" s="35">
        <v>3029431295.4399991</v>
      </c>
      <c r="I30" s="86"/>
    </row>
    <row r="31" spans="1:9" x14ac:dyDescent="0.2">
      <c r="B31" s="49"/>
      <c r="C31" s="47"/>
      <c r="D31" s="47"/>
      <c r="E31" s="47"/>
      <c r="F31" s="47"/>
      <c r="G31" s="35"/>
      <c r="H31" s="5"/>
    </row>
    <row r="32" spans="1:9" x14ac:dyDescent="0.2">
      <c r="B32" s="8" t="s">
        <v>30</v>
      </c>
      <c r="C32" s="47"/>
      <c r="D32" s="47"/>
      <c r="E32" s="47"/>
      <c r="F32" s="47"/>
      <c r="G32" s="35"/>
      <c r="H32" s="5"/>
    </row>
    <row r="33" spans="2:8" ht="38.25" x14ac:dyDescent="0.2">
      <c r="B33" s="9" t="s">
        <v>31</v>
      </c>
      <c r="C33" s="47"/>
      <c r="D33" s="47"/>
      <c r="E33" s="47"/>
      <c r="F33" s="47"/>
      <c r="G33" s="39">
        <v>0</v>
      </c>
      <c r="H33" s="40">
        <v>0</v>
      </c>
    </row>
    <row r="34" spans="2:8" ht="38.25" x14ac:dyDescent="0.2">
      <c r="B34" s="9" t="s">
        <v>32</v>
      </c>
      <c r="C34" s="47"/>
      <c r="D34" s="47"/>
      <c r="E34" s="47"/>
      <c r="F34" s="47"/>
      <c r="G34" s="39">
        <v>0</v>
      </c>
      <c r="H34" s="40">
        <v>0</v>
      </c>
    </row>
    <row r="35" spans="2:8" ht="25.5" x14ac:dyDescent="0.2">
      <c r="B35" s="8" t="s">
        <v>33</v>
      </c>
      <c r="C35" s="47"/>
      <c r="D35" s="47"/>
      <c r="E35" s="47"/>
      <c r="F35" s="47"/>
      <c r="G35" s="39">
        <v>0</v>
      </c>
      <c r="H35" s="40">
        <v>0</v>
      </c>
    </row>
    <row r="36" spans="2:8" ht="13.5" thickBot="1" x14ac:dyDescent="0.25">
      <c r="B36" s="50"/>
      <c r="C36" s="51"/>
      <c r="D36" s="51"/>
      <c r="E36" s="51"/>
      <c r="F36" s="51"/>
      <c r="G36" s="53"/>
      <c r="H36" s="53"/>
    </row>
    <row r="38" spans="2:8" x14ac:dyDescent="0.2">
      <c r="G38" s="54"/>
      <c r="H38" s="54"/>
    </row>
    <row r="39" spans="2:8" x14ac:dyDescent="0.2">
      <c r="G39" s="54"/>
      <c r="H39" s="54"/>
    </row>
    <row r="40" spans="2:8" x14ac:dyDescent="0.2">
      <c r="H40" s="54"/>
    </row>
  </sheetData>
  <mergeCells count="3">
    <mergeCell ref="B1:H1"/>
    <mergeCell ref="B2:H2"/>
    <mergeCell ref="B3:H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0"/>
  <sheetViews>
    <sheetView workbookViewId="0">
      <selection activeCell="G21" sqref="G21"/>
    </sheetView>
  </sheetViews>
  <sheetFormatPr baseColWidth="10" defaultColWidth="11.42578125" defaultRowHeight="12.75" x14ac:dyDescent="0.2"/>
  <cols>
    <col min="1" max="1" width="5.140625" style="90" customWidth="1"/>
    <col min="2" max="2" width="3.140625" style="90" customWidth="1"/>
    <col min="3" max="3" width="59.42578125" style="90" customWidth="1"/>
    <col min="4" max="4" width="20.7109375" style="90" customWidth="1"/>
    <col min="5" max="6" width="0" style="90" hidden="1" customWidth="1"/>
    <col min="7" max="8" width="11.42578125" style="90"/>
    <col min="9" max="9" width="16.42578125" style="110" customWidth="1"/>
    <col min="10" max="16384" width="11.42578125" style="90"/>
  </cols>
  <sheetData>
    <row r="1" spans="2:9" ht="18.75" customHeight="1" x14ac:dyDescent="0.2">
      <c r="B1" s="158" t="s">
        <v>182</v>
      </c>
      <c r="C1" s="158"/>
      <c r="D1" s="158"/>
    </row>
    <row r="2" spans="2:9" ht="20.25" customHeight="1" x14ac:dyDescent="0.2">
      <c r="B2" s="158" t="s">
        <v>113</v>
      </c>
      <c r="C2" s="158"/>
      <c r="D2" s="158"/>
    </row>
    <row r="3" spans="2:9" ht="20.25" customHeight="1" x14ac:dyDescent="0.2">
      <c r="B3" s="158" t="s">
        <v>114</v>
      </c>
      <c r="C3" s="158"/>
      <c r="D3" s="158"/>
    </row>
    <row r="5" spans="2:9" ht="33" customHeight="1" x14ac:dyDescent="0.2">
      <c r="B5" s="159" t="s">
        <v>115</v>
      </c>
      <c r="C5" s="159"/>
      <c r="D5" s="109" t="s">
        <v>179</v>
      </c>
      <c r="F5" s="90" t="s">
        <v>116</v>
      </c>
    </row>
    <row r="6" spans="2:9" s="92" customFormat="1" ht="20.25" customHeight="1" x14ac:dyDescent="0.25">
      <c r="B6" s="160" t="s">
        <v>117</v>
      </c>
      <c r="C6" s="161"/>
      <c r="D6" s="91">
        <f>D7+D23+D26+D33+D37+D42+D52</f>
        <v>2955971882</v>
      </c>
      <c r="I6" s="111"/>
    </row>
    <row r="7" spans="2:9" s="92" customFormat="1" ht="20.25" customHeight="1" x14ac:dyDescent="0.25">
      <c r="B7" s="93" t="s">
        <v>118</v>
      </c>
      <c r="C7" s="94"/>
      <c r="D7" s="95">
        <f>SUM(D8:D16)</f>
        <v>1223719322</v>
      </c>
      <c r="I7" s="111"/>
    </row>
    <row r="8" spans="2:9" s="92" customFormat="1" ht="20.25" customHeight="1" x14ac:dyDescent="0.25">
      <c r="B8" s="96"/>
      <c r="C8" s="94" t="s">
        <v>133</v>
      </c>
      <c r="D8" s="97">
        <v>1379544</v>
      </c>
      <c r="F8" s="92">
        <v>11</v>
      </c>
      <c r="I8" s="111"/>
    </row>
    <row r="9" spans="2:9" s="92" customFormat="1" ht="20.25" customHeight="1" x14ac:dyDescent="0.25">
      <c r="B9" s="96"/>
      <c r="C9" s="94" t="s">
        <v>134</v>
      </c>
      <c r="D9" s="97">
        <v>1211848855</v>
      </c>
      <c r="F9" s="92">
        <v>12</v>
      </c>
      <c r="I9" s="111"/>
    </row>
    <row r="10" spans="2:9" s="92" customFormat="1" ht="20.25" customHeight="1" x14ac:dyDescent="0.25">
      <c r="B10" s="96"/>
      <c r="C10" s="94" t="s">
        <v>135</v>
      </c>
      <c r="D10" s="97">
        <v>0</v>
      </c>
      <c r="I10" s="111"/>
    </row>
    <row r="11" spans="2:9" s="92" customFormat="1" ht="20.25" customHeight="1" x14ac:dyDescent="0.25">
      <c r="B11" s="96"/>
      <c r="C11" s="94" t="s">
        <v>136</v>
      </c>
      <c r="D11" s="97">
        <v>0</v>
      </c>
      <c r="I11" s="111"/>
    </row>
    <row r="12" spans="2:9" s="92" customFormat="1" ht="20.25" customHeight="1" x14ac:dyDescent="0.25">
      <c r="B12" s="96"/>
      <c r="C12" s="94" t="s">
        <v>119</v>
      </c>
      <c r="D12" s="97">
        <v>0</v>
      </c>
      <c r="I12" s="111"/>
    </row>
    <row r="13" spans="2:9" s="92" customFormat="1" ht="20.25" customHeight="1" x14ac:dyDescent="0.25">
      <c r="B13" s="96"/>
      <c r="C13" s="94" t="s">
        <v>120</v>
      </c>
      <c r="D13" s="97">
        <v>0</v>
      </c>
      <c r="I13" s="111"/>
    </row>
    <row r="14" spans="2:9" s="92" customFormat="1" ht="20.25" customHeight="1" x14ac:dyDescent="0.25">
      <c r="B14" s="96"/>
      <c r="C14" s="94" t="s">
        <v>137</v>
      </c>
      <c r="D14" s="97">
        <v>10490923</v>
      </c>
      <c r="F14" s="92">
        <v>17</v>
      </c>
      <c r="I14" s="111"/>
    </row>
    <row r="15" spans="2:9" s="92" customFormat="1" ht="20.25" customHeight="1" x14ac:dyDescent="0.25">
      <c r="B15" s="98"/>
      <c r="C15" s="99" t="s">
        <v>121</v>
      </c>
      <c r="D15" s="100">
        <v>0</v>
      </c>
      <c r="F15" s="92">
        <v>18</v>
      </c>
      <c r="I15" s="111"/>
    </row>
    <row r="16" spans="2:9" s="92" customFormat="1" ht="46.5" customHeight="1" x14ac:dyDescent="0.25">
      <c r="B16" s="96"/>
      <c r="C16" s="113" t="s">
        <v>138</v>
      </c>
      <c r="D16" s="97"/>
      <c r="I16" s="111"/>
    </row>
    <row r="17" spans="2:9" s="92" customFormat="1" ht="20.25" customHeight="1" x14ac:dyDescent="0.25">
      <c r="B17" s="104" t="s">
        <v>139</v>
      </c>
      <c r="C17" s="102"/>
      <c r="D17" s="105">
        <f>SUM(D18:D22)</f>
        <v>0</v>
      </c>
      <c r="I17" s="111"/>
    </row>
    <row r="18" spans="2:9" s="92" customFormat="1" ht="20.25" customHeight="1" x14ac:dyDescent="0.25">
      <c r="B18" s="96"/>
      <c r="C18" s="94" t="s">
        <v>122</v>
      </c>
      <c r="D18" s="97">
        <v>0</v>
      </c>
      <c r="I18" s="111"/>
    </row>
    <row r="19" spans="2:9" s="92" customFormat="1" ht="20.25" customHeight="1" x14ac:dyDescent="0.25">
      <c r="B19" s="96"/>
      <c r="C19" s="94" t="s">
        <v>140</v>
      </c>
      <c r="D19" s="97">
        <v>0</v>
      </c>
      <c r="I19" s="111"/>
    </row>
    <row r="20" spans="2:9" s="92" customFormat="1" ht="20.25" customHeight="1" x14ac:dyDescent="0.25">
      <c r="B20" s="96"/>
      <c r="C20" s="94" t="s">
        <v>123</v>
      </c>
      <c r="D20" s="97">
        <v>0</v>
      </c>
      <c r="I20" s="111"/>
    </row>
    <row r="21" spans="2:9" s="92" customFormat="1" ht="20.25" customHeight="1" x14ac:dyDescent="0.25">
      <c r="B21" s="96"/>
      <c r="C21" s="94" t="s">
        <v>141</v>
      </c>
      <c r="D21" s="97">
        <v>0</v>
      </c>
      <c r="I21" s="111"/>
    </row>
    <row r="22" spans="2:9" s="92" customFormat="1" ht="20.25" customHeight="1" x14ac:dyDescent="0.25">
      <c r="B22" s="96"/>
      <c r="C22" s="94" t="s">
        <v>142</v>
      </c>
      <c r="D22" s="97">
        <v>0</v>
      </c>
      <c r="I22" s="111"/>
    </row>
    <row r="23" spans="2:9" s="92" customFormat="1" ht="20.25" customHeight="1" x14ac:dyDescent="0.25">
      <c r="B23" s="93" t="s">
        <v>124</v>
      </c>
      <c r="C23" s="94"/>
      <c r="D23" s="95">
        <f>SUM(D24:D25)</f>
        <v>0</v>
      </c>
      <c r="I23" s="111"/>
    </row>
    <row r="24" spans="2:9" s="92" customFormat="1" ht="20.25" customHeight="1" x14ac:dyDescent="0.25">
      <c r="B24" s="96"/>
      <c r="C24" s="94" t="s">
        <v>143</v>
      </c>
      <c r="D24" s="116"/>
      <c r="I24" s="111"/>
    </row>
    <row r="25" spans="2:9" s="92" customFormat="1" ht="45" customHeight="1" x14ac:dyDescent="0.25">
      <c r="B25" s="96"/>
      <c r="C25" s="113" t="s">
        <v>144</v>
      </c>
      <c r="D25" s="97">
        <v>0</v>
      </c>
      <c r="I25" s="111"/>
    </row>
    <row r="26" spans="2:9" s="92" customFormat="1" ht="20.25" customHeight="1" x14ac:dyDescent="0.25">
      <c r="B26" s="106" t="s">
        <v>125</v>
      </c>
      <c r="C26" s="107"/>
      <c r="D26" s="108">
        <f>SUM(D27:D32)</f>
        <v>121839512</v>
      </c>
      <c r="I26" s="111"/>
    </row>
    <row r="27" spans="2:9" s="92" customFormat="1" ht="27" customHeight="1" x14ac:dyDescent="0.25">
      <c r="B27" s="96"/>
      <c r="C27" s="113" t="s">
        <v>145</v>
      </c>
      <c r="D27" s="97">
        <v>0</v>
      </c>
      <c r="I27" s="111"/>
    </row>
    <row r="28" spans="2:9" s="92" customFormat="1" ht="20.25" customHeight="1" x14ac:dyDescent="0.25">
      <c r="B28" s="101"/>
      <c r="C28" s="102" t="s">
        <v>146</v>
      </c>
      <c r="D28" s="97">
        <v>0</v>
      </c>
      <c r="I28" s="111"/>
    </row>
    <row r="29" spans="2:9" s="92" customFormat="1" ht="20.25" customHeight="1" x14ac:dyDescent="0.25">
      <c r="B29" s="96"/>
      <c r="C29" s="94" t="s">
        <v>147</v>
      </c>
      <c r="D29" s="97">
        <v>41905392</v>
      </c>
      <c r="F29" s="92">
        <v>43</v>
      </c>
      <c r="I29" s="111"/>
    </row>
    <row r="30" spans="2:9" s="92" customFormat="1" ht="20.25" customHeight="1" x14ac:dyDescent="0.25">
      <c r="B30" s="96"/>
      <c r="C30" s="94" t="s">
        <v>126</v>
      </c>
      <c r="D30" s="116">
        <v>79100924</v>
      </c>
      <c r="F30" s="92">
        <v>44</v>
      </c>
      <c r="I30" s="111"/>
    </row>
    <row r="31" spans="2:9" s="92" customFormat="1" ht="20.25" customHeight="1" x14ac:dyDescent="0.25">
      <c r="B31" s="98"/>
      <c r="C31" s="99" t="s">
        <v>148</v>
      </c>
      <c r="D31" s="100">
        <f>827681+5515</f>
        <v>833196</v>
      </c>
      <c r="F31" s="92">
        <v>45</v>
      </c>
      <c r="I31" s="111"/>
    </row>
    <row r="32" spans="2:9" s="92" customFormat="1" ht="46.5" customHeight="1" x14ac:dyDescent="0.25">
      <c r="B32" s="96"/>
      <c r="C32" s="113" t="s">
        <v>149</v>
      </c>
      <c r="D32" s="97">
        <v>0</v>
      </c>
      <c r="I32" s="111"/>
    </row>
    <row r="33" spans="2:9" s="92" customFormat="1" ht="20.25" customHeight="1" x14ac:dyDescent="0.25">
      <c r="B33" s="104" t="s">
        <v>127</v>
      </c>
      <c r="C33" s="102"/>
      <c r="D33" s="105">
        <f>SUM(D34:D36)</f>
        <v>129951293</v>
      </c>
      <c r="I33" s="111"/>
    </row>
    <row r="34" spans="2:9" s="92" customFormat="1" ht="20.25" customHeight="1" x14ac:dyDescent="0.25">
      <c r="B34" s="96"/>
      <c r="C34" s="94" t="s">
        <v>150</v>
      </c>
      <c r="D34" s="97">
        <v>127874724</v>
      </c>
      <c r="F34" s="92">
        <v>51</v>
      </c>
      <c r="I34" s="111"/>
    </row>
    <row r="35" spans="2:9" s="92" customFormat="1" ht="20.25" customHeight="1" x14ac:dyDescent="0.25">
      <c r="B35" s="98"/>
      <c r="C35" s="99" t="s">
        <v>151</v>
      </c>
      <c r="D35" s="100">
        <v>0</v>
      </c>
      <c r="I35" s="111"/>
    </row>
    <row r="36" spans="2:9" s="92" customFormat="1" ht="40.5" customHeight="1" x14ac:dyDescent="0.25">
      <c r="B36" s="96"/>
      <c r="C36" s="113" t="s">
        <v>152</v>
      </c>
      <c r="D36" s="97">
        <v>2076569</v>
      </c>
      <c r="I36" s="111"/>
    </row>
    <row r="37" spans="2:9" s="92" customFormat="1" ht="20.25" customHeight="1" x14ac:dyDescent="0.25">
      <c r="B37" s="104" t="s">
        <v>128</v>
      </c>
      <c r="C37" s="102"/>
      <c r="D37" s="105">
        <f>SUM(D38:D41)</f>
        <v>72688235</v>
      </c>
      <c r="I37" s="111"/>
    </row>
    <row r="38" spans="2:9" s="92" customFormat="1" ht="20.25" customHeight="1" x14ac:dyDescent="0.25">
      <c r="B38" s="93"/>
      <c r="C38" s="94" t="s">
        <v>153</v>
      </c>
      <c r="D38" s="97">
        <f>71765116-5515</f>
        <v>71759601</v>
      </c>
      <c r="F38" s="92">
        <v>61</v>
      </c>
      <c r="I38" s="111"/>
    </row>
    <row r="39" spans="2:9" s="92" customFormat="1" ht="20.25" customHeight="1" x14ac:dyDescent="0.25">
      <c r="B39" s="98"/>
      <c r="C39" s="99" t="s">
        <v>154</v>
      </c>
      <c r="D39" s="100">
        <v>0</v>
      </c>
      <c r="I39" s="111"/>
    </row>
    <row r="40" spans="2:9" s="92" customFormat="1" ht="20.25" customHeight="1" x14ac:dyDescent="0.25">
      <c r="B40" s="98"/>
      <c r="C40" s="99" t="s">
        <v>155</v>
      </c>
      <c r="D40" s="100">
        <v>0</v>
      </c>
      <c r="I40" s="111"/>
    </row>
    <row r="41" spans="2:9" s="92" customFormat="1" ht="45" customHeight="1" x14ac:dyDescent="0.25">
      <c r="B41" s="96"/>
      <c r="C41" s="113" t="s">
        <v>156</v>
      </c>
      <c r="D41" s="97">
        <v>928634</v>
      </c>
      <c r="I41" s="111"/>
    </row>
    <row r="42" spans="2:9" s="92" customFormat="1" ht="33" customHeight="1" x14ac:dyDescent="0.25">
      <c r="B42" s="154" t="s">
        <v>157</v>
      </c>
      <c r="C42" s="155"/>
      <c r="D42" s="105">
        <f>SUM(D43:D51)</f>
        <v>0</v>
      </c>
      <c r="I42" s="111"/>
    </row>
    <row r="43" spans="2:9" s="92" customFormat="1" ht="30" customHeight="1" x14ac:dyDescent="0.25">
      <c r="B43" s="96"/>
      <c r="C43" s="113" t="s">
        <v>158</v>
      </c>
      <c r="D43" s="97">
        <v>0</v>
      </c>
      <c r="I43" s="111"/>
    </row>
    <row r="44" spans="2:9" s="92" customFormat="1" ht="36.75" customHeight="1" x14ac:dyDescent="0.25">
      <c r="B44" s="98"/>
      <c r="C44" s="113" t="s">
        <v>159</v>
      </c>
      <c r="D44" s="100">
        <v>0</v>
      </c>
      <c r="I44" s="111"/>
    </row>
    <row r="45" spans="2:9" s="92" customFormat="1" ht="36.75" customHeight="1" x14ac:dyDescent="0.25">
      <c r="B45" s="98"/>
      <c r="C45" s="113" t="s">
        <v>160</v>
      </c>
      <c r="D45" s="100">
        <v>0</v>
      </c>
      <c r="I45" s="111"/>
    </row>
    <row r="46" spans="2:9" s="92" customFormat="1" ht="40.5" customHeight="1" x14ac:dyDescent="0.25">
      <c r="B46" s="98"/>
      <c r="C46" s="113" t="s">
        <v>161</v>
      </c>
      <c r="D46" s="100">
        <v>0</v>
      </c>
      <c r="I46" s="111"/>
    </row>
    <row r="47" spans="2:9" s="92" customFormat="1" ht="36.75" customHeight="1" x14ac:dyDescent="0.25">
      <c r="B47" s="98"/>
      <c r="C47" s="113" t="s">
        <v>162</v>
      </c>
      <c r="D47" s="100">
        <v>0</v>
      </c>
      <c r="I47" s="111"/>
    </row>
    <row r="48" spans="2:9" s="92" customFormat="1" ht="44.25" customHeight="1" x14ac:dyDescent="0.25">
      <c r="B48" s="98"/>
      <c r="C48" s="113" t="s">
        <v>163</v>
      </c>
      <c r="D48" s="100">
        <v>0</v>
      </c>
      <c r="I48" s="111"/>
    </row>
    <row r="49" spans="2:9" s="92" customFormat="1" ht="42.75" customHeight="1" x14ac:dyDescent="0.25">
      <c r="B49" s="98"/>
      <c r="C49" s="113" t="s">
        <v>164</v>
      </c>
      <c r="D49" s="100">
        <v>0</v>
      </c>
      <c r="I49" s="111"/>
    </row>
    <row r="50" spans="2:9" s="92" customFormat="1" ht="36.75" customHeight="1" x14ac:dyDescent="0.25">
      <c r="B50" s="98"/>
      <c r="C50" s="113" t="s">
        <v>165</v>
      </c>
      <c r="D50" s="100">
        <v>0</v>
      </c>
      <c r="I50" s="111"/>
    </row>
    <row r="51" spans="2:9" s="92" customFormat="1" ht="33.75" customHeight="1" x14ac:dyDescent="0.25">
      <c r="B51" s="96"/>
      <c r="C51" s="94" t="s">
        <v>166</v>
      </c>
      <c r="D51" s="97">
        <v>0</v>
      </c>
      <c r="I51" s="111"/>
    </row>
    <row r="52" spans="2:9" s="92" customFormat="1" ht="34.5" customHeight="1" x14ac:dyDescent="0.25">
      <c r="B52" s="156" t="s">
        <v>167</v>
      </c>
      <c r="C52" s="157"/>
      <c r="D52" s="105">
        <f>SUM(D53:D57)</f>
        <v>1407773520</v>
      </c>
      <c r="I52" s="111"/>
    </row>
    <row r="53" spans="2:9" s="92" customFormat="1" ht="20.25" customHeight="1" x14ac:dyDescent="0.25">
      <c r="B53" s="96"/>
      <c r="C53" s="94" t="s">
        <v>194</v>
      </c>
      <c r="D53" s="97">
        <v>1110957154</v>
      </c>
      <c r="F53" s="92">
        <v>81</v>
      </c>
      <c r="I53" s="111"/>
    </row>
    <row r="54" spans="2:9" s="92" customFormat="1" ht="20.25" customHeight="1" x14ac:dyDescent="0.25">
      <c r="B54" s="96"/>
      <c r="C54" s="117" t="s">
        <v>193</v>
      </c>
      <c r="D54" s="116">
        <v>93421871</v>
      </c>
      <c r="F54" s="92">
        <v>82</v>
      </c>
      <c r="I54" s="111"/>
    </row>
    <row r="55" spans="2:9" s="92" customFormat="1" ht="20.25" customHeight="1" x14ac:dyDescent="0.25">
      <c r="B55" s="96"/>
      <c r="C55" s="117" t="s">
        <v>129</v>
      </c>
      <c r="D55" s="116">
        <f>197328306+6066189</f>
        <v>203394495</v>
      </c>
      <c r="I55" s="111"/>
    </row>
    <row r="56" spans="2:9" s="92" customFormat="1" ht="20.25" customHeight="1" x14ac:dyDescent="0.25">
      <c r="B56" s="96"/>
      <c r="C56" s="94" t="s">
        <v>168</v>
      </c>
      <c r="D56" s="97">
        <v>0</v>
      </c>
      <c r="I56" s="111"/>
    </row>
    <row r="57" spans="2:9" s="92" customFormat="1" ht="20.25" customHeight="1" x14ac:dyDescent="0.25">
      <c r="B57" s="96"/>
      <c r="C57" s="94" t="s">
        <v>169</v>
      </c>
      <c r="D57" s="97">
        <v>0</v>
      </c>
      <c r="I57" s="111"/>
    </row>
    <row r="58" spans="2:9" s="92" customFormat="1" ht="33.75" customHeight="1" x14ac:dyDescent="0.25">
      <c r="B58" s="156" t="s">
        <v>170</v>
      </c>
      <c r="C58" s="157"/>
      <c r="D58" s="95">
        <f t="shared" ref="D58:D65" si="0">SUM(D59:D65)</f>
        <v>0</v>
      </c>
      <c r="I58" s="111"/>
    </row>
    <row r="59" spans="2:9" s="92" customFormat="1" ht="20.25" customHeight="1" x14ac:dyDescent="0.25">
      <c r="B59" s="96"/>
      <c r="C59" s="94" t="s">
        <v>171</v>
      </c>
      <c r="D59" s="95">
        <f t="shared" si="0"/>
        <v>0</v>
      </c>
      <c r="I59" s="111"/>
    </row>
    <row r="60" spans="2:9" s="92" customFormat="1" ht="20.25" customHeight="1" x14ac:dyDescent="0.25">
      <c r="B60" s="96"/>
      <c r="C60" s="94" t="s">
        <v>173</v>
      </c>
      <c r="D60" s="95">
        <f t="shared" si="0"/>
        <v>0</v>
      </c>
      <c r="I60" s="111"/>
    </row>
    <row r="61" spans="2:9" s="92" customFormat="1" ht="20.25" customHeight="1" x14ac:dyDescent="0.25">
      <c r="B61" s="96"/>
      <c r="C61" s="94" t="s">
        <v>130</v>
      </c>
      <c r="D61" s="95">
        <f t="shared" si="0"/>
        <v>0</v>
      </c>
      <c r="I61" s="111"/>
    </row>
    <row r="62" spans="2:9" s="92" customFormat="1" ht="20.25" customHeight="1" x14ac:dyDescent="0.25">
      <c r="B62" s="96"/>
      <c r="C62" s="94" t="s">
        <v>172</v>
      </c>
      <c r="D62" s="95">
        <f t="shared" si="0"/>
        <v>0</v>
      </c>
      <c r="I62" s="111"/>
    </row>
    <row r="63" spans="2:9" s="92" customFormat="1" ht="20.25" customHeight="1" x14ac:dyDescent="0.25">
      <c r="B63" s="96"/>
      <c r="C63" s="94" t="s">
        <v>131</v>
      </c>
      <c r="D63" s="95">
        <f t="shared" si="0"/>
        <v>0</v>
      </c>
      <c r="I63" s="111"/>
    </row>
    <row r="64" spans="2:9" s="92" customFormat="1" ht="20.25" customHeight="1" x14ac:dyDescent="0.25">
      <c r="B64" s="96"/>
      <c r="C64" s="94" t="s">
        <v>174</v>
      </c>
      <c r="D64" s="95">
        <f t="shared" si="0"/>
        <v>0</v>
      </c>
      <c r="I64" s="111"/>
    </row>
    <row r="65" spans="2:9" s="92" customFormat="1" ht="35.25" customHeight="1" x14ac:dyDescent="0.25">
      <c r="B65" s="96"/>
      <c r="C65" s="113" t="s">
        <v>175</v>
      </c>
      <c r="D65" s="95">
        <f t="shared" si="0"/>
        <v>0</v>
      </c>
      <c r="I65" s="111"/>
    </row>
    <row r="66" spans="2:9" s="92" customFormat="1" ht="20.25" customHeight="1" x14ac:dyDescent="0.25">
      <c r="B66" s="93" t="s">
        <v>132</v>
      </c>
      <c r="C66" s="94"/>
      <c r="D66" s="95">
        <f>SUM(D67:D68)</f>
        <v>0</v>
      </c>
      <c r="I66" s="111"/>
    </row>
    <row r="67" spans="2:9" s="92" customFormat="1" ht="20.25" customHeight="1" x14ac:dyDescent="0.25">
      <c r="B67" s="96"/>
      <c r="C67" s="94" t="s">
        <v>176</v>
      </c>
      <c r="D67" s="95">
        <f>SUM(D68:D69)</f>
        <v>0</v>
      </c>
      <c r="I67" s="111"/>
    </row>
    <row r="68" spans="2:9" s="92" customFormat="1" ht="20.25" customHeight="1" x14ac:dyDescent="0.25">
      <c r="B68" s="98"/>
      <c r="C68" s="119" t="s">
        <v>177</v>
      </c>
      <c r="D68" s="95">
        <f>SUM(D69:D70)</f>
        <v>0</v>
      </c>
      <c r="I68" s="111"/>
    </row>
    <row r="69" spans="2:9" s="92" customFormat="1" ht="20.25" customHeight="1" x14ac:dyDescent="0.25">
      <c r="B69" s="96"/>
      <c r="C69" s="115" t="s">
        <v>178</v>
      </c>
      <c r="D69" s="95">
        <f>SUM(D70:D71)</f>
        <v>0</v>
      </c>
      <c r="I69" s="111"/>
    </row>
    <row r="70" spans="2:9" s="92" customFormat="1" ht="20.25" customHeight="1" x14ac:dyDescent="0.25">
      <c r="B70" s="107"/>
      <c r="C70" s="107"/>
      <c r="D70" s="114"/>
      <c r="I70" s="111"/>
    </row>
  </sheetData>
  <mergeCells count="8">
    <mergeCell ref="B42:C42"/>
    <mergeCell ref="B52:C52"/>
    <mergeCell ref="B58:C58"/>
    <mergeCell ref="B1:D1"/>
    <mergeCell ref="B2:D2"/>
    <mergeCell ref="B3:D3"/>
    <mergeCell ref="B5:C5"/>
    <mergeCell ref="B6:C6"/>
  </mergeCells>
  <pageMargins left="0.7" right="0.7" top="0.75" bottom="0.75" header="0.3" footer="0.3"/>
  <pageSetup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B12" sqref="B12:C12"/>
    </sheetView>
  </sheetViews>
  <sheetFormatPr baseColWidth="10" defaultColWidth="11.42578125" defaultRowHeight="12.75" x14ac:dyDescent="0.2"/>
  <cols>
    <col min="1" max="1" width="5.140625" style="90" customWidth="1"/>
    <col min="2" max="2" width="3.140625" style="90" customWidth="1"/>
    <col min="3" max="3" width="59.42578125" style="90" customWidth="1"/>
    <col min="4" max="4" width="20.7109375" style="90" customWidth="1"/>
    <col min="5" max="6" width="0" style="90" hidden="1" customWidth="1"/>
    <col min="7" max="7" width="11.42578125" style="90"/>
    <col min="8" max="8" width="20.42578125" style="110" customWidth="1"/>
    <col min="9" max="9" width="17.7109375" style="110" customWidth="1"/>
    <col min="10" max="10" width="11.42578125" style="90"/>
    <col min="11" max="11" width="16.42578125" style="110" customWidth="1"/>
    <col min="12" max="16384" width="11.42578125" style="90"/>
  </cols>
  <sheetData>
    <row r="1" spans="2:11" ht="18.75" customHeight="1" x14ac:dyDescent="0.2">
      <c r="B1" s="158" t="s">
        <v>183</v>
      </c>
      <c r="C1" s="158"/>
      <c r="D1" s="158"/>
    </row>
    <row r="2" spans="2:11" ht="20.25" customHeight="1" x14ac:dyDescent="0.2">
      <c r="B2" s="158" t="s">
        <v>113</v>
      </c>
      <c r="C2" s="158"/>
      <c r="D2" s="158"/>
    </row>
    <row r="3" spans="2:11" ht="20.25" customHeight="1" x14ac:dyDescent="0.2">
      <c r="B3" s="158" t="s">
        <v>114</v>
      </c>
      <c r="C3" s="158"/>
      <c r="D3" s="158"/>
    </row>
    <row r="4" spans="2:11" ht="20.25" customHeight="1" x14ac:dyDescent="0.2">
      <c r="B4" s="158" t="s">
        <v>185</v>
      </c>
      <c r="C4" s="158"/>
      <c r="D4" s="158"/>
    </row>
    <row r="6" spans="2:11" ht="33" customHeight="1" x14ac:dyDescent="0.2">
      <c r="B6" s="159" t="s">
        <v>184</v>
      </c>
      <c r="C6" s="159"/>
      <c r="D6" s="118" t="s">
        <v>179</v>
      </c>
      <c r="F6" s="90" t="s">
        <v>116</v>
      </c>
    </row>
    <row r="7" spans="2:11" s="92" customFormat="1" ht="20.25" customHeight="1" x14ac:dyDescent="0.25">
      <c r="B7" s="160" t="s">
        <v>117</v>
      </c>
      <c r="C7" s="161"/>
      <c r="D7" s="120">
        <f>SUM(D8:D18)</f>
        <v>2955971882</v>
      </c>
      <c r="H7" s="111"/>
      <c r="I7" s="111"/>
      <c r="K7" s="111"/>
    </row>
    <row r="8" spans="2:11" s="92" customFormat="1" ht="33" customHeight="1" x14ac:dyDescent="0.25">
      <c r="B8" s="163" t="s">
        <v>118</v>
      </c>
      <c r="C8" s="164"/>
      <c r="D8" s="97">
        <v>1223719322</v>
      </c>
      <c r="H8" s="112"/>
      <c r="I8" s="111"/>
      <c r="K8" s="111"/>
    </row>
    <row r="9" spans="2:11" s="92" customFormat="1" ht="34.5" customHeight="1" x14ac:dyDescent="0.25">
      <c r="B9" s="162" t="s">
        <v>125</v>
      </c>
      <c r="C9" s="162"/>
      <c r="D9" s="97">
        <v>112857046</v>
      </c>
      <c r="H9" s="111"/>
      <c r="I9" s="111"/>
      <c r="K9" s="111"/>
    </row>
    <row r="10" spans="2:11" s="92" customFormat="1" ht="34.5" customHeight="1" x14ac:dyDescent="0.25">
      <c r="B10" s="163" t="s">
        <v>192</v>
      </c>
      <c r="C10" s="164"/>
      <c r="D10" s="97">
        <v>8982466</v>
      </c>
      <c r="H10" s="111"/>
      <c r="I10" s="111"/>
      <c r="K10" s="111"/>
    </row>
    <row r="11" spans="2:11" s="92" customFormat="1" ht="33" customHeight="1" x14ac:dyDescent="0.25">
      <c r="B11" s="162" t="s">
        <v>127</v>
      </c>
      <c r="C11" s="162"/>
      <c r="D11" s="97">
        <v>129951293</v>
      </c>
      <c r="H11" s="111"/>
      <c r="I11" s="111"/>
      <c r="K11" s="111"/>
    </row>
    <row r="12" spans="2:11" s="92" customFormat="1" ht="33" customHeight="1" x14ac:dyDescent="0.25">
      <c r="B12" s="163" t="s">
        <v>128</v>
      </c>
      <c r="C12" s="164"/>
      <c r="D12" s="103">
        <f>71759601+928634</f>
        <v>72688235</v>
      </c>
      <c r="H12" s="111"/>
      <c r="I12" s="111"/>
      <c r="K12" s="111"/>
    </row>
    <row r="13" spans="2:11" s="92" customFormat="1" ht="33" customHeight="1" x14ac:dyDescent="0.25">
      <c r="B13" s="154" t="s">
        <v>186</v>
      </c>
      <c r="C13" s="155"/>
      <c r="D13" s="103">
        <v>1110957154</v>
      </c>
      <c r="H13" s="111"/>
      <c r="I13" s="111"/>
      <c r="K13" s="111"/>
    </row>
    <row r="14" spans="2:11" s="92" customFormat="1" ht="30" customHeight="1" x14ac:dyDescent="0.25">
      <c r="B14" s="154" t="s">
        <v>187</v>
      </c>
      <c r="C14" s="155"/>
      <c r="D14" s="97">
        <v>6066189</v>
      </c>
      <c r="H14" s="111"/>
      <c r="I14" s="111"/>
      <c r="K14" s="111"/>
    </row>
    <row r="15" spans="2:11" s="92" customFormat="1" ht="36.75" customHeight="1" x14ac:dyDescent="0.25">
      <c r="B15" s="154" t="s">
        <v>188</v>
      </c>
      <c r="C15" s="155"/>
      <c r="D15" s="100">
        <v>5940332</v>
      </c>
      <c r="H15" s="111"/>
      <c r="I15" s="111"/>
      <c r="K15" s="111"/>
    </row>
    <row r="16" spans="2:11" s="92" customFormat="1" ht="40.5" customHeight="1" x14ac:dyDescent="0.25">
      <c r="B16" s="154" t="s">
        <v>189</v>
      </c>
      <c r="C16" s="155"/>
      <c r="D16" s="100">
        <v>87481539</v>
      </c>
      <c r="H16" s="111"/>
      <c r="I16" s="111"/>
      <c r="K16" s="111"/>
    </row>
    <row r="17" spans="2:11" s="92" customFormat="1" ht="36.75" customHeight="1" x14ac:dyDescent="0.25">
      <c r="B17" s="154" t="s">
        <v>190</v>
      </c>
      <c r="C17" s="155"/>
      <c r="D17" s="100">
        <v>41760319</v>
      </c>
      <c r="H17" s="111"/>
      <c r="I17" s="111"/>
      <c r="K17" s="111"/>
    </row>
    <row r="18" spans="2:11" s="92" customFormat="1" ht="44.25" customHeight="1" x14ac:dyDescent="0.25">
      <c r="B18" s="154" t="s">
        <v>191</v>
      </c>
      <c r="C18" s="155"/>
      <c r="D18" s="97">
        <v>155567987</v>
      </c>
      <c r="H18" s="111"/>
      <c r="I18" s="111"/>
      <c r="K18" s="111"/>
    </row>
  </sheetData>
  <mergeCells count="17">
    <mergeCell ref="B16:C16"/>
    <mergeCell ref="B17:C17"/>
    <mergeCell ref="B18:C18"/>
    <mergeCell ref="B1:D1"/>
    <mergeCell ref="B6:C6"/>
    <mergeCell ref="B14:C14"/>
    <mergeCell ref="B15:C15"/>
    <mergeCell ref="B9:C9"/>
    <mergeCell ref="B11:C11"/>
    <mergeCell ref="B12:C12"/>
    <mergeCell ref="B10:C10"/>
    <mergeCell ref="B8:C8"/>
    <mergeCell ref="B13:C13"/>
    <mergeCell ref="B2:D2"/>
    <mergeCell ref="B3:D3"/>
    <mergeCell ref="B4:D4"/>
    <mergeCell ref="B7:C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7a A1 miles</vt:lpstr>
      <vt:lpstr>Formato 7b A1 INICIA miles</vt:lpstr>
      <vt:lpstr>Formato 7b A1 1A MOD miles</vt:lpstr>
      <vt:lpstr>Formato 7c A1 miles</vt:lpstr>
      <vt:lpstr>Formato 7d A1 miles</vt:lpstr>
      <vt:lpstr>Formato 7a A1</vt:lpstr>
      <vt:lpstr>Formato 7c A1</vt:lpstr>
      <vt:lpstr>Iniciativa Ley de Ingresos</vt:lpstr>
      <vt:lpstr>Ley de ingresos 2020</vt:lpstr>
      <vt:lpstr>'Formato 7a A1 miles'!Área_de_impresión</vt:lpstr>
      <vt:lpstr>'Formato 7b A1 INICIA miles'!Área_de_impresión</vt:lpstr>
      <vt:lpstr>'Formato 7c A1 miles'!Área_de_impresión</vt:lpstr>
      <vt:lpstr>'Formato 7d A1 miles'!Área_de_impresión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Melany Lissette Quintanilla Lazaro</dc:creator>
  <cp:lastModifiedBy>ACER</cp:lastModifiedBy>
  <cp:lastPrinted>2020-08-02T01:53:48Z</cp:lastPrinted>
  <dcterms:created xsi:type="dcterms:W3CDTF">2018-02-15T16:21:15Z</dcterms:created>
  <dcterms:modified xsi:type="dcterms:W3CDTF">2020-08-07T16:27:15Z</dcterms:modified>
</cp:coreProperties>
</file>